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Admin\Documents\Zalo Received Files\"/>
    </mc:Choice>
  </mc:AlternateContent>
  <xr:revisionPtr revIDLastSave="0" documentId="13_ncr:1_{9190EFAF-93D7-426A-AF7F-7D9EB526A23A}" xr6:coauthVersionLast="47" xr6:coauthVersionMax="47" xr10:uidLastSave="{00000000-0000-0000-0000-000000000000}"/>
  <bookViews>
    <workbookView xWindow="-120" yWindow="-120" windowWidth="29040" windowHeight="15840" activeTab="7" xr2:uid="{A59470E1-DA30-49A6-A42D-BF51C3196C7C}"/>
  </bookViews>
  <sheets>
    <sheet name="Total" sheetId="1" r:id="rId1"/>
    <sheet name="Lab 1a" sheetId="9" r:id="rId2"/>
    <sheet name="Lab 1b" sheetId="3" r:id="rId3"/>
    <sheet name="Lab 2a" sheetId="10" r:id="rId4"/>
    <sheet name="Lab 2b" sheetId="11" r:id="rId5"/>
    <sheet name="Flow cell 1a" sheetId="12" r:id="rId6"/>
    <sheet name="FLow cell 1b" sheetId="13" r:id="rId7"/>
    <sheet name="Flow cell 2" sheetId="14" r:id="rId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24" i="12" l="1"/>
  <c r="I25" i="12"/>
  <c r="I26" i="12"/>
  <c r="I27" i="12"/>
  <c r="I28" i="12"/>
  <c r="I29" i="12"/>
  <c r="I30" i="12"/>
  <c r="I24" i="11"/>
  <c r="I25" i="11"/>
  <c r="I26" i="11"/>
  <c r="I27" i="11"/>
  <c r="I28" i="11"/>
  <c r="I29" i="11"/>
  <c r="I30" i="11"/>
  <c r="I31" i="11"/>
  <c r="I9" i="10"/>
  <c r="I10" i="10"/>
  <c r="I11" i="10"/>
  <c r="I12" i="10"/>
  <c r="I13" i="10"/>
  <c r="I14" i="10"/>
  <c r="I15" i="10"/>
  <c r="I16" i="10"/>
  <c r="I17" i="10"/>
  <c r="I18" i="10"/>
  <c r="I11" i="3"/>
  <c r="I12" i="3"/>
  <c r="I13" i="3"/>
  <c r="I14" i="3"/>
  <c r="I15" i="3"/>
  <c r="I16" i="3"/>
  <c r="I17" i="3"/>
  <c r="I18" i="3"/>
  <c r="I19" i="3"/>
  <c r="I20" i="3"/>
  <c r="I21" i="3"/>
  <c r="I22" i="3"/>
  <c r="I11" i="9"/>
  <c r="I12" i="9"/>
  <c r="I13" i="9"/>
  <c r="I14" i="9"/>
  <c r="I15" i="9"/>
  <c r="I16" i="9"/>
  <c r="I17" i="9"/>
  <c r="I18" i="9"/>
  <c r="I19" i="9"/>
  <c r="I20" i="9"/>
  <c r="I21" i="9"/>
  <c r="I22" i="9"/>
  <c r="H27" i="11"/>
  <c r="H14" i="3"/>
  <c r="H10" i="3"/>
  <c r="H24" i="13"/>
  <c r="H12" i="10" l="1"/>
  <c r="H31" i="3"/>
  <c r="I26" i="14"/>
  <c r="I24" i="14"/>
  <c r="I25" i="14"/>
  <c r="I27" i="14"/>
  <c r="I28" i="14"/>
  <c r="I29" i="14"/>
  <c r="I34" i="14"/>
  <c r="I33" i="14"/>
  <c r="I32" i="14"/>
  <c r="I31" i="14"/>
  <c r="I30" i="14"/>
  <c r="I23" i="14"/>
  <c r="I22" i="14"/>
  <c r="I21" i="14"/>
  <c r="H30" i="13"/>
  <c r="I30" i="13" s="1"/>
  <c r="H29" i="13"/>
  <c r="I29" i="13" s="1"/>
  <c r="I28" i="13"/>
  <c r="I27" i="13"/>
  <c r="H26" i="13"/>
  <c r="I26" i="13" s="1"/>
  <c r="I25" i="13"/>
  <c r="I24" i="13"/>
  <c r="I23" i="13"/>
  <c r="H23" i="13"/>
  <c r="H30" i="12"/>
  <c r="H29" i="12"/>
  <c r="H28" i="12"/>
  <c r="H26" i="12"/>
  <c r="H24" i="12"/>
  <c r="H23" i="12"/>
  <c r="I36" i="14" l="1"/>
  <c r="I32" i="13"/>
  <c r="I23" i="12"/>
  <c r="H8" i="10"/>
  <c r="I8" i="10" s="1"/>
  <c r="H16" i="10"/>
  <c r="H17" i="10"/>
  <c r="H18" i="10"/>
  <c r="H31" i="11"/>
  <c r="H30" i="11"/>
  <c r="H29" i="11"/>
  <c r="H23" i="11"/>
  <c r="I23" i="11" s="1"/>
  <c r="I10" i="9"/>
  <c r="H17" i="3"/>
  <c r="I10" i="3"/>
  <c r="H22" i="3"/>
  <c r="H21" i="3"/>
  <c r="I33" i="11" l="1"/>
  <c r="I32" i="12"/>
  <c r="I20" i="10"/>
  <c r="I24" i="9"/>
  <c r="H20" i="3"/>
  <c r="I24" i="3" s="1"/>
</calcChain>
</file>

<file path=xl/sharedStrings.xml><?xml version="1.0" encoding="utf-8"?>
<sst xmlns="http://schemas.openxmlformats.org/spreadsheetml/2006/main" count="537" uniqueCount="163">
  <si>
    <t>Type</t>
  </si>
  <si>
    <t>Link</t>
  </si>
  <si>
    <t>Lab 1a</t>
  </si>
  <si>
    <t>Lab 1b</t>
  </si>
  <si>
    <t>Flow cell 1b</t>
  </si>
  <si>
    <t>Flow cell 1a</t>
  </si>
  <si>
    <t>Flow cell 2</t>
  </si>
  <si>
    <t>https://drive.google.com/drive/folders/1cf-rJ17tkESudOl8YZtpeJhgfKJkfrB6?usp=drive_link</t>
  </si>
  <si>
    <t>https://drive.google.com/drive/folders/1rwmqvGT6wCDyBjxQkm1x7W8ofKAQ5BwD?usp=drive_link</t>
  </si>
  <si>
    <t>https://drive.google.com/drive/folders/18w1FroDdidITdd2gcm7E6nO2fFMTFKeY?usp=drive_link</t>
  </si>
  <si>
    <t>https://drive.google.com/drive/folders/17L3NKiJXAE1otRgAvmESxFfMFt6z0uJ6?usp=drive_link</t>
  </si>
  <si>
    <t>https://drive.google.com/drive/folders/1Ydyl3LS-m-jg1jG2VhyDpKQryyZrmWD5?usp=drive_link</t>
  </si>
  <si>
    <t>https://drive.google.com/drive/folders/1I-Hcy_dzSOFUGaeqj3GI6M9-HzOd1GYX?usp=drive_link</t>
  </si>
  <si>
    <t>Lab 2a</t>
  </si>
  <si>
    <t>Lab 2b</t>
  </si>
  <si>
    <t>https://drive.google.com/drive/folders/1Jz1qnVsaA6DB64XeO-SdCcqtTyL6-SYf?usp=drive_link</t>
  </si>
  <si>
    <t>3 </t>
  </si>
  <si>
    <t>4 </t>
  </si>
  <si>
    <t>5 </t>
  </si>
  <si>
    <t>6 </t>
  </si>
  <si>
    <t>7 </t>
  </si>
  <si>
    <t>8 </t>
  </si>
  <si>
    <t>9 </t>
  </si>
  <si>
    <t>10 </t>
  </si>
  <si>
    <t>11 </t>
  </si>
  <si>
    <t>12 </t>
  </si>
  <si>
    <t>13 </t>
  </si>
  <si>
    <t>No.</t>
  </si>
  <si>
    <t>Copper</t>
  </si>
  <si>
    <t>https://lcpshop.net/product/transparent-acrylic-plexiglass-sheet/?gad=1&amp;gclid=CjwKCAjwvfmoBhAwEiwAG2tqzH4zrI0uoDvBieI8VjzBnQGemtEHZkkMXTgkZEgD6geoYc3qvS2toRoCTggQAvD_BwE</t>
  </si>
  <si>
    <t>https://materials-direct.com/product/translucent-silicone-sheet-1mm/</t>
  </si>
  <si>
    <t>https://www.vet-china.com/graphite-felts/page/3/</t>
  </si>
  <si>
    <t>https://www.haspl.eu/en/hexagon-head-bold-din933-m4x40-cl-8-8-galvanized.html
http://allthingsstainless.com.au/home/stainless-fasteners/stainless-bolts/304-hex-head-set-screw-metric/m4/304-m4x40mm-hex-head-set-screw-box-of-100.html</t>
  </si>
  <si>
    <t>http://allthingsstainless.com.au/virtuemart/stainless-fasteners/stainless-nuts/304-standard-nuts-metric/304-m4-stainless-nuts.-box-of-200.html</t>
  </si>
  <si>
    <t>http://allthingsstainless.com.au/sitemap/nuts-bolts-washers/washers/304-round-washers-metric-2.html</t>
  </si>
  <si>
    <t>https://www.rapidmetals.co.uk/product/copper-sheet-1mm/
https://vi.aliexpress.com/item/4000589535073.html?gatewayAdapt=glo2vnm</t>
  </si>
  <si>
    <t>https://www.china-fluorine.cn/sale-14274674-electrolysis-of-water-to-produce-hydrogen-pfsa-membrane-pem-n116w-n117.html
https://vi.aliexpress.com/item/32960690574.html?gatewayAdapt=glo2vnm</t>
  </si>
  <si>
    <t>pcs</t>
  </si>
  <si>
    <t>TOTAL COST (USD)</t>
  </si>
  <si>
    <t>Processing cost</t>
  </si>
  <si>
    <t xml:space="preserve">M4x40 </t>
  </si>
  <si>
    <t>Flat Washer</t>
  </si>
  <si>
    <t>Stainless Steel 304</t>
  </si>
  <si>
    <t>Material</t>
  </si>
  <si>
    <t>Quantity</t>
  </si>
  <si>
    <t>Unit</t>
  </si>
  <si>
    <t>Unit price</t>
  </si>
  <si>
    <t>Price</t>
  </si>
  <si>
    <t>Cation exchange membrane</t>
  </si>
  <si>
    <t>Porous electrode</t>
  </si>
  <si>
    <t>No</t>
  </si>
  <si>
    <t>Items</t>
  </si>
  <si>
    <t>Size (mm)</t>
  </si>
  <si>
    <t>50x50x5</t>
  </si>
  <si>
    <t>50x50x1</t>
  </si>
  <si>
    <t>25x25</t>
  </si>
  <si>
    <t>25x25x5</t>
  </si>
  <si>
    <t>Hex Head bolt</t>
  </si>
  <si>
    <t>Acrylic Plexiglass</t>
  </si>
  <si>
    <t>Graphite paper</t>
  </si>
  <si>
    <t>Graphit  paper</t>
  </si>
  <si>
    <t>Silicone</t>
  </si>
  <si>
    <t>Graphite felt for battery</t>
  </si>
  <si>
    <t>Device name: Lab 1b</t>
  </si>
  <si>
    <t>Device name: Lab 1a</t>
  </si>
  <si>
    <t xml:space="preserve">PTFE </t>
  </si>
  <si>
    <t>https://www.amazon.com.be/-/en/Teflon-Sheets-Thickness-Quantity-pieces/dp/B0B725RS45?th=1&amp;language=en_GB</t>
  </si>
  <si>
    <t>Device name: Lab 2a</t>
  </si>
  <si>
    <t>Graphite plate</t>
  </si>
  <si>
    <t>Device name: Lab 2b</t>
  </si>
  <si>
    <t xml:space="preserve">Flow Electrode </t>
  </si>
  <si>
    <t>CAD image</t>
  </si>
  <si>
    <t>Photo</t>
  </si>
  <si>
    <t>Device name: Flow cell 1a</t>
  </si>
  <si>
    <t>Standard nut</t>
  </si>
  <si>
    <t>Flat Washer M2.5||M3 </t>
  </si>
  <si>
    <t>POM, PVC</t>
  </si>
  <si>
    <t>Nafion</t>
  </si>
  <si>
    <t>M3*70</t>
  </si>
  <si>
    <t xml:space="preserve">M4 </t>
  </si>
  <si>
    <t>M4</t>
  </si>
  <si>
    <t>M3</t>
  </si>
  <si>
    <t>https://www.amazon.de/-/en/Round-Plastic-Diameter-Length-500-1500/dp/B07JDM8VLZ?th=1</t>
  </si>
  <si>
    <t>https://vi.aliexpress.com/item/4001144039060.html?gatewayAdapt=glo2vnm</t>
  </si>
  <si>
    <t>PG7 connect fitting</t>
  </si>
  <si>
    <t>ABS plastic</t>
  </si>
  <si>
    <t>https://www.amazon.de/-/en/sourcing-stainless-steel-double-threaded/dp/B07DQQQK2Y</t>
  </si>
  <si>
    <t>http://allthingsstainless.com.au/home/stainless-fasteners/stainless-nuts/304-standard-nuts-metric/304-m3-stainless-nuts.-box-of-200.html</t>
  </si>
  <si>
    <t>https://www.amazon.com/Silicone-washers-gaskets-Thickness-21mm-30mm/dp/B0BZ518NXG?th=1</t>
  </si>
  <si>
    <t>Device name: Flow cell 2a</t>
  </si>
  <si>
    <t>Note: (*) need to process (CNC, Laser…)</t>
  </si>
  <si>
    <t>Cover plate (*)</t>
  </si>
  <si>
    <t>Round Pillar (*)</t>
  </si>
  <si>
    <t>Gasket (*)</t>
  </si>
  <si>
    <t>Base frame (*)</t>
  </si>
  <si>
    <t>Current collector (*)</t>
  </si>
  <si>
    <t>Flow frame (horizontal) (*)</t>
  </si>
  <si>
    <t>Flow frame (vertical) (*)</t>
  </si>
  <si>
    <t>Base frame(*)</t>
  </si>
  <si>
    <t>Current collector(*)</t>
  </si>
  <si>
    <t>Gasket 1 (*)</t>
  </si>
  <si>
    <t>Gasket 2 (*)</t>
  </si>
  <si>
    <t>Electrode plate 1 (*)</t>
  </si>
  <si>
    <t>Electrode plate 2 (*)</t>
  </si>
  <si>
    <t>Electrode plate 1</t>
  </si>
  <si>
    <t>Electrode plate 2</t>
  </si>
  <si>
    <t>50x50x10</t>
  </si>
  <si>
    <t>Electrode</t>
  </si>
  <si>
    <t>Titanium Mesh</t>
  </si>
  <si>
    <t>30x30</t>
  </si>
  <si>
    <t>Gas mixing compartment (*)</t>
  </si>
  <si>
    <t>Flow frame (*)</t>
  </si>
  <si>
    <t>Non-return valve</t>
  </si>
  <si>
    <t>https://www.ebay.com/itm/165958726206?var=465458654586&amp;norover=1&amp;mkevt=1&amp;mkrid=711-166996-562373-7&amp;mkcid=2&amp;itemid=465458654586_165958726206&amp;targetid=293946777986&amp;device=c&amp;mktype=pla&amp;googleloc=1028580&amp;poi=&amp;campaignid=19182205373&amp;mkgroupid=147161015991&amp;rlsatarget=pla-293946777986&amp;abcId=9304034&amp;merchantid=653774288&amp;gclid=Cj0KCQjwj5mpBhDJARIsAOVjBdqADrtWwYkrU-Y-av8IgRIBpXwrkD3blBM3VX33boYmSWDwVmHjytQaAtMYEALw_wcB</t>
  </si>
  <si>
    <t>Y-Shaped valve</t>
  </si>
  <si>
    <t>https://www.sheetplastics.co.uk/10mm-clear-acrylic-sheet-cut-to-size</t>
  </si>
  <si>
    <t>60x60x10</t>
  </si>
  <si>
    <t>Ø50x5</t>
  </si>
  <si>
    <t>Ø50x35</t>
  </si>
  <si>
    <t>https://vi.aliexpress.com/item/1005004107494162.html</t>
  </si>
  <si>
    <t>https://www.ebay.com/itm/184978953097?var=692764805760&amp;norover=1&amp;mkevt=1&amp;mkrid=711-166996-562373-7&amp;mkcid=2&amp;itemid=692764805760_184978953097&amp;targetid=293946777986&amp;device=c&amp;mktype=pla&amp;googleloc=1028580&amp;poi=&amp;campaignid=19182205373&amp;mkgroupid=147161015991&amp;rlsatarget=pla-293946777986&amp;abcId=9304034&amp;merchantid=119648210&amp;gclid=Cj0KCQjwj5mpBhDJARIsAOVjBdqtjX3N0ozkFM0As5aD3rHzqk28u6Qjtbi2EajB7m5IJXijd6S1HtMaAmISEALw_wcB</t>
  </si>
  <si>
    <t>Standard nut M2.5||M3</t>
  </si>
  <si>
    <t>Pt coated Titanium mesh</t>
  </si>
  <si>
    <t>https://www.ebay.com/itm/353967358369?var=623336736401&amp;norover=1&amp;mkevt=1&amp;mkrid=711-166996-562373-7&amp;mkcid=2&amp;itemid=623336736401_353967358369&amp;targetid=293946777986&amp;device=c&amp;mktype=pla&amp;googleloc=1028580&amp;poi=&amp;campaignid=19182205373&amp;mkgroupid=147161015991&amp;rlsatarget=pla-293946777986&amp;abcId=9304034&amp;merchantid=119648210&amp;gclid=Cj0KCQjwj5mpBhDJARIsAOVjBdqZQ4Q7hbL3-aRWq7vYngp7yRptjLrP3hQ3NcYjVB1-vhpi0jrSV5EaArRsEALw_wcB</t>
  </si>
  <si>
    <t>30x30x0.5</t>
  </si>
  <si>
    <t>https://www.msesupplies.com/products/platinum-coated-titanium-mesh-electrode-with-holder-set-of-10-pcs?variant=39887821078586</t>
  </si>
  <si>
    <t>30x30x0.6</t>
  </si>
  <si>
    <t>20x20x0.6</t>
  </si>
  <si>
    <t>70x20x1</t>
  </si>
  <si>
    <t>45x45x1</t>
  </si>
  <si>
    <t>45x45x5</t>
  </si>
  <si>
    <t>80x80x5</t>
  </si>
  <si>
    <t>65x65x5</t>
  </si>
  <si>
    <t>45x45x0.6</t>
  </si>
  <si>
    <t>45x45x2</t>
  </si>
  <si>
    <t>45x45x10</t>
  </si>
  <si>
    <t>Ø50x1</t>
  </si>
  <si>
    <t>Ø50</t>
  </si>
  <si>
    <t>-</t>
  </si>
  <si>
    <t>M3*120</t>
  </si>
  <si>
    <t>Ø4</t>
  </si>
  <si>
    <t>ABS, PVC</t>
  </si>
  <si>
    <t>Standard nut M6</t>
  </si>
  <si>
    <t>Flat Washer M6</t>
  </si>
  <si>
    <t>M6*150</t>
  </si>
  <si>
    <t>M6</t>
  </si>
  <si>
    <t>Graphite  plate</t>
  </si>
  <si>
    <t>https://www.amazon.com/Stainless-Steel-Double-Threaded-Dimensions/dp/B0BYXFJHVY</t>
  </si>
  <si>
    <t>http://allthingsstainless.com.au/virtuemart/stainless-fasteners/stainless-bolts/304-hex-head-bolt-metric/304-m6x150mm-hex-head-bolt-box-of-25.html</t>
  </si>
  <si>
    <t>http://allthingsstainless.com.au/home/stainless-fasteners/stainless-nuts/304-standard-nuts-metric/304-m6-stainless-nuts.-box-of-100.html</t>
  </si>
  <si>
    <t>http://allthingsstainless.com.au/virtuemart/stainless-fasteners/stainless-washers/304-round-washers-metric/304-m6-flat-washers.-box-of-100.html</t>
  </si>
  <si>
    <t>https://www.aliexpress.us/item/2251832708403395.html?gatewayAdapt=glo2usa4itemAdapt</t>
  </si>
  <si>
    <t>Stud Bolt   M2.5||M3</t>
  </si>
  <si>
    <t>Stud Bolt  M2.5||M3</t>
  </si>
  <si>
    <t>Hex head bolt  M6</t>
  </si>
  <si>
    <t>CAD Image</t>
  </si>
  <si>
    <t>Photos</t>
  </si>
  <si>
    <t>Application</t>
  </si>
  <si>
    <t>CO2 electrolysis</t>
  </si>
  <si>
    <t>True redox flow batteries (Fe-Cr, All-V, V-Ce,…)</t>
  </si>
  <si>
    <t>Hybrid redox flow batteries (Zn-Br, Zn-Ce, semi-solid type, …)</t>
  </si>
  <si>
    <t>hybrid redox flow batteries (Zn-Br, Zn-Ce, semi-solid type, …)</t>
  </si>
  <si>
    <t>Flow cell for electrochemical purposes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</si>
</sst>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&quot;$&quot;#,##0.00"/>
    <numFmt numFmtId="165" formatCode="_(* #,##0_);_(* \(#,##0\);_(* &quot;-&quot;??_);_(@_)"/>
  </numFmts>
  <fonts count="1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name val="Calibri"/>
      <family val="2"/>
      <scheme val="minor"/>
    </font>
    <font>
      <b/>
      <sz val="11"/>
      <name val="Calibri"/>
      <family val="2"/>
      <scheme val="minor"/>
    </font>
    <font>
      <sz val="11"/>
      <name val="Arial"/>
      <family val="2"/>
    </font>
    <font>
      <i/>
      <sz val="11"/>
      <name val="Calibri"/>
      <family val="2"/>
      <scheme val="minor"/>
    </font>
    <font>
      <b/>
      <sz val="11"/>
      <name val="Arial"/>
      <family val="2"/>
    </font>
    <font>
      <i/>
      <sz val="11"/>
      <name val="Arial"/>
      <family val="2"/>
    </font>
    <font>
      <b/>
      <sz val="30"/>
      <color theme="1"/>
      <name val="Calibri"/>
      <family val="2"/>
      <scheme val="minor"/>
    </font>
    <font>
      <sz val="30"/>
      <color theme="1"/>
      <name val="Calibri"/>
      <family val="2"/>
      <scheme val="minor"/>
    </font>
    <font>
      <u/>
      <sz val="30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</borders>
  <cellStyleXfs count="4">
    <xf numFmtId="0" fontId="0" fillId="0" borderId="0"/>
    <xf numFmtId="0" fontId="2" fillId="0" borderId="0" applyNumberFormat="0" applyFill="0" applyBorder="0" applyAlignment="0" applyProtection="0"/>
    <xf numFmtId="44" fontId="3" fillId="0" borderId="0" applyFont="0" applyFill="0" applyBorder="0" applyAlignment="0" applyProtection="0"/>
    <xf numFmtId="43" fontId="3" fillId="0" borderId="0" applyFont="0" applyFill="0" applyBorder="0" applyAlignment="0" applyProtection="0"/>
  </cellStyleXfs>
  <cellXfs count="170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vertical="center"/>
    </xf>
    <xf numFmtId="0" fontId="0" fillId="2" borderId="0" xfId="0" applyFill="1"/>
    <xf numFmtId="0" fontId="0" fillId="2" borderId="0" xfId="0" applyFill="1" applyAlignment="1">
      <alignment horizontal="center"/>
    </xf>
    <xf numFmtId="0" fontId="4" fillId="2" borderId="0" xfId="0" applyFont="1" applyFill="1"/>
    <xf numFmtId="0" fontId="0" fillId="2" borderId="0" xfId="0" applyFill="1" applyAlignment="1">
      <alignment vertical="center"/>
    </xf>
    <xf numFmtId="0" fontId="0" fillId="2" borderId="8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4" fillId="2" borderId="5" xfId="0" applyFont="1" applyFill="1" applyBorder="1"/>
    <xf numFmtId="0" fontId="4" fillId="2" borderId="7" xfId="0" applyFont="1" applyFill="1" applyBorder="1"/>
    <xf numFmtId="0" fontId="4" fillId="2" borderId="8" xfId="0" applyFont="1" applyFill="1" applyBorder="1"/>
    <xf numFmtId="0" fontId="0" fillId="0" borderId="0" xfId="0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4" fillId="2" borderId="0" xfId="0" applyFont="1" applyFill="1" applyAlignment="1">
      <alignment vertical="center"/>
    </xf>
    <xf numFmtId="0" fontId="4" fillId="2" borderId="5" xfId="0" applyFont="1" applyFill="1" applyBorder="1" applyAlignment="1">
      <alignment vertical="center"/>
    </xf>
    <xf numFmtId="0" fontId="4" fillId="2" borderId="7" xfId="0" applyFont="1" applyFill="1" applyBorder="1" applyAlignment="1">
      <alignment vertical="center"/>
    </xf>
    <xf numFmtId="0" fontId="4" fillId="2" borderId="8" xfId="0" applyFont="1" applyFill="1" applyBorder="1" applyAlignment="1">
      <alignment vertical="center"/>
    </xf>
    <xf numFmtId="0" fontId="0" fillId="2" borderId="8" xfId="0" applyFill="1" applyBorder="1" applyAlignment="1">
      <alignment horizontal="center" vertical="center"/>
    </xf>
    <xf numFmtId="165" fontId="0" fillId="2" borderId="0" xfId="3" applyNumberFormat="1" applyFont="1" applyFill="1" applyAlignment="1">
      <alignment vertical="center"/>
    </xf>
    <xf numFmtId="0" fontId="1" fillId="2" borderId="0" xfId="0" applyFont="1" applyFill="1" applyAlignment="1">
      <alignment horizontal="center"/>
    </xf>
    <xf numFmtId="0" fontId="0" fillId="2" borderId="0" xfId="0" applyFill="1" applyAlignment="1">
      <alignment vertical="top"/>
    </xf>
    <xf numFmtId="0" fontId="0" fillId="2" borderId="0" xfId="0" applyFill="1" applyAlignment="1">
      <alignment vertical="center" wrapText="1"/>
    </xf>
    <xf numFmtId="0" fontId="0" fillId="2" borderId="0" xfId="0" applyFill="1" applyAlignment="1">
      <alignment wrapText="1"/>
    </xf>
    <xf numFmtId="0" fontId="0" fillId="2" borderId="0" xfId="0" applyFill="1" applyAlignment="1">
      <alignment vertical="top" wrapText="1"/>
    </xf>
    <xf numFmtId="0" fontId="1" fillId="2" borderId="0" xfId="0" applyFont="1" applyFill="1" applyAlignment="1">
      <alignment horizontal="center" wrapText="1"/>
    </xf>
    <xf numFmtId="0" fontId="5" fillId="0" borderId="0" xfId="0" applyFont="1"/>
    <xf numFmtId="0" fontId="6" fillId="2" borderId="1" xfId="0" applyFont="1" applyFill="1" applyBorder="1" applyAlignment="1">
      <alignment horizontal="center" vertical="top"/>
    </xf>
    <xf numFmtId="0" fontId="5" fillId="2" borderId="1" xfId="0" applyFont="1" applyFill="1" applyBorder="1" applyAlignment="1">
      <alignment vertical="top"/>
    </xf>
    <xf numFmtId="0" fontId="5" fillId="2" borderId="0" xfId="0" applyFont="1" applyFill="1" applyAlignment="1">
      <alignment vertical="top"/>
    </xf>
    <xf numFmtId="0" fontId="5" fillId="2" borderId="1" xfId="1" applyFont="1" applyFill="1" applyBorder="1" applyAlignment="1">
      <alignment vertical="top" wrapText="1"/>
    </xf>
    <xf numFmtId="0" fontId="5" fillId="2" borderId="1" xfId="1" applyFont="1" applyFill="1" applyBorder="1" applyAlignment="1">
      <alignment vertical="top"/>
    </xf>
    <xf numFmtId="0" fontId="6" fillId="2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top" wrapText="1"/>
    </xf>
    <xf numFmtId="0" fontId="5" fillId="2" borderId="1" xfId="0" applyFont="1" applyFill="1" applyBorder="1" applyAlignment="1">
      <alignment horizontal="center" vertical="center"/>
    </xf>
    <xf numFmtId="0" fontId="5" fillId="2" borderId="1" xfId="0" applyFont="1" applyFill="1" applyBorder="1" applyAlignment="1">
      <alignment vertical="center"/>
    </xf>
    <xf numFmtId="0" fontId="5" fillId="0" borderId="1" xfId="0" applyFont="1" applyBorder="1" applyAlignment="1">
      <alignment horizontal="center" vertical="center"/>
    </xf>
    <xf numFmtId="164" fontId="5" fillId="2" borderId="1" xfId="2" applyNumberFormat="1" applyFont="1" applyFill="1" applyBorder="1" applyAlignment="1">
      <alignment horizontal="center" vertical="center"/>
    </xf>
    <xf numFmtId="164" fontId="7" fillId="2" borderId="1" xfId="2" applyNumberFormat="1" applyFont="1" applyFill="1" applyBorder="1" applyAlignment="1">
      <alignment horizontal="center" vertical="center"/>
    </xf>
    <xf numFmtId="0" fontId="5" fillId="0" borderId="1" xfId="0" applyFont="1" applyBorder="1" applyAlignment="1">
      <alignment vertical="center"/>
    </xf>
    <xf numFmtId="164" fontId="5" fillId="0" borderId="1" xfId="2" applyNumberFormat="1" applyFont="1" applyFill="1" applyBorder="1" applyAlignment="1">
      <alignment horizontal="center" vertical="center"/>
    </xf>
    <xf numFmtId="164" fontId="5" fillId="0" borderId="1" xfId="0" applyNumberFormat="1" applyFont="1" applyBorder="1" applyAlignment="1">
      <alignment horizontal="center" vertical="center"/>
    </xf>
    <xf numFmtId="0" fontId="5" fillId="2" borderId="1" xfId="0" applyFont="1" applyFill="1" applyBorder="1" applyAlignment="1">
      <alignment vertical="center" wrapText="1"/>
    </xf>
    <xf numFmtId="0" fontId="5" fillId="0" borderId="0" xfId="0" applyFont="1" applyAlignment="1">
      <alignment horizontal="center" vertical="center"/>
    </xf>
    <xf numFmtId="0" fontId="5" fillId="0" borderId="1" xfId="0" applyFont="1" applyBorder="1" applyAlignment="1">
      <alignment vertical="center" wrapText="1"/>
    </xf>
    <xf numFmtId="164" fontId="5" fillId="2" borderId="1" xfId="2" applyNumberFormat="1" applyFont="1" applyFill="1" applyBorder="1" applyAlignment="1">
      <alignment vertical="center"/>
    </xf>
    <xf numFmtId="0" fontId="5" fillId="2" borderId="1" xfId="0" applyFont="1" applyFill="1" applyBorder="1" applyAlignment="1">
      <alignment vertical="top" wrapText="1"/>
    </xf>
    <xf numFmtId="164" fontId="6" fillId="2" borderId="1" xfId="0" applyNumberFormat="1" applyFont="1" applyFill="1" applyBorder="1" applyAlignment="1">
      <alignment horizontal="center" vertical="center"/>
    </xf>
    <xf numFmtId="0" fontId="8" fillId="2" borderId="0" xfId="0" applyFont="1" applyFill="1" applyAlignment="1">
      <alignment vertical="center"/>
    </xf>
    <xf numFmtId="0" fontId="5" fillId="2" borderId="0" xfId="0" applyFont="1" applyFill="1" applyAlignment="1">
      <alignment vertical="center"/>
    </xf>
    <xf numFmtId="0" fontId="5" fillId="2" borderId="0" xfId="0" applyFont="1" applyFill="1" applyAlignment="1">
      <alignment vertical="top" wrapText="1"/>
    </xf>
    <xf numFmtId="0" fontId="5" fillId="2" borderId="2" xfId="1" applyFont="1" applyFill="1" applyBorder="1" applyAlignment="1">
      <alignment vertical="top" wrapText="1"/>
    </xf>
    <xf numFmtId="0" fontId="5" fillId="2" borderId="3" xfId="1" applyFont="1" applyFill="1" applyBorder="1" applyAlignment="1">
      <alignment vertical="top" wrapText="1"/>
    </xf>
    <xf numFmtId="0" fontId="6" fillId="0" borderId="1" xfId="0" applyFont="1" applyBorder="1" applyAlignment="1">
      <alignment horizontal="center" vertical="top"/>
    </xf>
    <xf numFmtId="0" fontId="5" fillId="0" borderId="1" xfId="1" applyFont="1" applyFill="1" applyBorder="1" applyAlignment="1">
      <alignment vertical="top" wrapText="1"/>
    </xf>
    <xf numFmtId="0" fontId="5" fillId="0" borderId="2" xfId="1" applyFont="1" applyFill="1" applyBorder="1" applyAlignment="1">
      <alignment vertical="top"/>
    </xf>
    <xf numFmtId="0" fontId="5" fillId="0" borderId="3" xfId="1" applyFont="1" applyFill="1" applyBorder="1" applyAlignment="1">
      <alignment vertical="top"/>
    </xf>
    <xf numFmtId="0" fontId="5" fillId="0" borderId="1" xfId="1" applyFont="1" applyFill="1" applyBorder="1" applyAlignment="1">
      <alignment vertical="top"/>
    </xf>
    <xf numFmtId="0" fontId="5" fillId="0" borderId="1" xfId="0" applyFont="1" applyBorder="1" applyAlignment="1">
      <alignment vertical="top"/>
    </xf>
    <xf numFmtId="0" fontId="5" fillId="0" borderId="0" xfId="0" applyFont="1" applyAlignment="1">
      <alignment vertical="top"/>
    </xf>
    <xf numFmtId="164" fontId="5" fillId="0" borderId="1" xfId="2" applyNumberFormat="1" applyFont="1" applyFill="1" applyBorder="1" applyAlignment="1">
      <alignment vertical="center"/>
    </xf>
    <xf numFmtId="164" fontId="6" fillId="0" borderId="1" xfId="0" applyNumberFormat="1" applyFont="1" applyBorder="1" applyAlignment="1">
      <alignment horizontal="center" vertical="center"/>
    </xf>
    <xf numFmtId="0" fontId="8" fillId="0" borderId="0" xfId="0" applyFont="1" applyAlignment="1">
      <alignment vertical="center"/>
    </xf>
    <xf numFmtId="0" fontId="5" fillId="0" borderId="0" xfId="0" applyFont="1" applyAlignment="1">
      <alignment vertical="center"/>
    </xf>
    <xf numFmtId="0" fontId="5" fillId="2" borderId="0" xfId="0" applyFont="1" applyFill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6" fillId="2" borderId="5" xfId="0" applyFont="1" applyFill="1" applyBorder="1" applyAlignment="1">
      <alignment vertical="center"/>
    </xf>
    <xf numFmtId="0" fontId="6" fillId="2" borderId="7" xfId="0" applyFont="1" applyFill="1" applyBorder="1" applyAlignment="1">
      <alignment vertical="center"/>
    </xf>
    <xf numFmtId="0" fontId="6" fillId="2" borderId="8" xfId="0" applyFont="1" applyFill="1" applyBorder="1" applyAlignment="1">
      <alignment vertical="center"/>
    </xf>
    <xf numFmtId="0" fontId="5" fillId="2" borderId="8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top"/>
    </xf>
    <xf numFmtId="0" fontId="7" fillId="2" borderId="1" xfId="0" applyFont="1" applyFill="1" applyBorder="1" applyAlignment="1">
      <alignment horizontal="center" vertical="center"/>
    </xf>
    <xf numFmtId="0" fontId="7" fillId="2" borderId="1" xfId="0" applyFont="1" applyFill="1" applyBorder="1" applyAlignment="1">
      <alignment vertical="center"/>
    </xf>
    <xf numFmtId="0" fontId="7" fillId="0" borderId="1" xfId="0" applyFont="1" applyBorder="1" applyAlignment="1">
      <alignment horizontal="center" vertical="center"/>
    </xf>
    <xf numFmtId="0" fontId="7" fillId="2" borderId="1" xfId="0" applyFont="1" applyFill="1" applyBorder="1" applyAlignment="1">
      <alignment vertical="center" wrapText="1"/>
    </xf>
    <xf numFmtId="0" fontId="7" fillId="0" borderId="0" xfId="0" applyFont="1" applyAlignment="1">
      <alignment horizontal="center" vertical="center"/>
    </xf>
    <xf numFmtId="164" fontId="7" fillId="2" borderId="1" xfId="2" applyNumberFormat="1" applyFont="1" applyFill="1" applyBorder="1" applyAlignment="1">
      <alignment vertical="center"/>
    </xf>
    <xf numFmtId="0" fontId="7" fillId="2" borderId="1" xfId="0" applyFont="1" applyFill="1" applyBorder="1" applyAlignment="1">
      <alignment vertical="top"/>
    </xf>
    <xf numFmtId="164" fontId="9" fillId="2" borderId="1" xfId="0" applyNumberFormat="1" applyFont="1" applyFill="1" applyBorder="1" applyAlignment="1">
      <alignment horizontal="center" vertical="center"/>
    </xf>
    <xf numFmtId="0" fontId="10" fillId="2" borderId="0" xfId="0" applyFont="1" applyFill="1" applyAlignment="1">
      <alignment vertical="center"/>
    </xf>
    <xf numFmtId="0" fontId="7" fillId="2" borderId="0" xfId="0" applyFont="1" applyFill="1" applyAlignment="1">
      <alignment vertical="center"/>
    </xf>
    <xf numFmtId="165" fontId="5" fillId="2" borderId="0" xfId="3" applyNumberFormat="1" applyFont="1" applyFill="1" applyAlignment="1">
      <alignment vertical="center"/>
    </xf>
    <xf numFmtId="0" fontId="7" fillId="2" borderId="1" xfId="1" applyFont="1" applyFill="1" applyBorder="1" applyAlignment="1">
      <alignment vertical="top" wrapText="1"/>
    </xf>
    <xf numFmtId="0" fontId="7" fillId="2" borderId="1" xfId="1" applyFont="1" applyFill="1" applyBorder="1" applyAlignment="1">
      <alignment vertical="top"/>
    </xf>
    <xf numFmtId="0" fontId="5" fillId="2" borderId="0" xfId="0" applyFont="1" applyFill="1"/>
    <xf numFmtId="0" fontId="6" fillId="2" borderId="1" xfId="0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0" fontId="5" fillId="2" borderId="1" xfId="0" applyFont="1" applyFill="1" applyBorder="1"/>
    <xf numFmtId="0" fontId="5" fillId="0" borderId="1" xfId="0" applyFont="1" applyBorder="1" applyAlignment="1">
      <alignment horizontal="center"/>
    </xf>
    <xf numFmtId="164" fontId="5" fillId="2" borderId="1" xfId="2" applyNumberFormat="1" applyFont="1" applyFill="1" applyBorder="1" applyAlignment="1">
      <alignment horizontal="center"/>
    </xf>
    <xf numFmtId="0" fontId="5" fillId="0" borderId="1" xfId="0" applyFont="1" applyBorder="1"/>
    <xf numFmtId="164" fontId="5" fillId="0" borderId="1" xfId="2" applyNumberFormat="1" applyFont="1" applyFill="1" applyBorder="1" applyAlignment="1">
      <alignment horizontal="center"/>
    </xf>
    <xf numFmtId="164" fontId="5" fillId="2" borderId="1" xfId="2" applyNumberFormat="1" applyFont="1" applyFill="1" applyBorder="1"/>
    <xf numFmtId="0" fontId="5" fillId="2" borderId="0" xfId="0" applyFont="1" applyFill="1" applyAlignment="1">
      <alignment horizontal="center"/>
    </xf>
    <xf numFmtId="0" fontId="5" fillId="0" borderId="0" xfId="0" applyFont="1" applyAlignment="1">
      <alignment horizontal="center"/>
    </xf>
    <xf numFmtId="0" fontId="6" fillId="2" borderId="0" xfId="0" applyFont="1" applyFill="1"/>
    <xf numFmtId="0" fontId="8" fillId="2" borderId="0" xfId="0" applyFont="1" applyFill="1"/>
    <xf numFmtId="0" fontId="5" fillId="2" borderId="1" xfId="0" applyFont="1" applyFill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64" fontId="5" fillId="2" borderId="1" xfId="2" applyNumberFormat="1" applyFont="1" applyFill="1" applyBorder="1" applyAlignment="1">
      <alignment horizontal="center" vertical="center" wrapText="1"/>
    </xf>
    <xf numFmtId="0" fontId="5" fillId="2" borderId="2" xfId="1" applyFont="1" applyFill="1" applyBorder="1" applyAlignment="1">
      <alignment horizontal="left" vertical="center"/>
    </xf>
    <xf numFmtId="0" fontId="5" fillId="2" borderId="3" xfId="1" applyFont="1" applyFill="1" applyBorder="1" applyAlignment="1">
      <alignment horizontal="left" vertical="center"/>
    </xf>
    <xf numFmtId="0" fontId="6" fillId="2" borderId="1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/>
    </xf>
    <xf numFmtId="0" fontId="4" fillId="2" borderId="18" xfId="0" applyFont="1" applyFill="1" applyBorder="1" applyAlignment="1">
      <alignment horizontal="center"/>
    </xf>
    <xf numFmtId="0" fontId="4" fillId="2" borderId="19" xfId="0" applyFont="1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17" xfId="0" applyFill="1" applyBorder="1" applyAlignment="1">
      <alignment horizontal="center"/>
    </xf>
    <xf numFmtId="0" fontId="0" fillId="2" borderId="18" xfId="0" applyFill="1" applyBorder="1" applyAlignment="1">
      <alignment horizontal="center"/>
    </xf>
    <xf numFmtId="0" fontId="0" fillId="2" borderId="19" xfId="0" applyFill="1" applyBorder="1" applyAlignment="1">
      <alignment horizontal="center"/>
    </xf>
    <xf numFmtId="0" fontId="5" fillId="2" borderId="2" xfId="1" applyFont="1" applyFill="1" applyBorder="1" applyAlignment="1">
      <alignment horizontal="left" vertical="center" wrapText="1"/>
    </xf>
    <xf numFmtId="0" fontId="5" fillId="2" borderId="3" xfId="1" applyFont="1" applyFill="1" applyBorder="1" applyAlignment="1">
      <alignment horizontal="left" vertical="center" wrapText="1"/>
    </xf>
    <xf numFmtId="0" fontId="6" fillId="2" borderId="14" xfId="0" applyFont="1" applyFill="1" applyBorder="1" applyAlignment="1">
      <alignment horizontal="center" vertical="center"/>
    </xf>
    <xf numFmtId="0" fontId="6" fillId="2" borderId="15" xfId="0" applyFont="1" applyFill="1" applyBorder="1" applyAlignment="1">
      <alignment horizontal="center" vertical="center"/>
    </xf>
    <xf numFmtId="0" fontId="6" fillId="2" borderId="16" xfId="0" applyFont="1" applyFill="1" applyBorder="1" applyAlignment="1">
      <alignment horizontal="center" vertical="center"/>
    </xf>
    <xf numFmtId="0" fontId="6" fillId="2" borderId="17" xfId="0" applyFont="1" applyFill="1" applyBorder="1" applyAlignment="1">
      <alignment horizontal="center"/>
    </xf>
    <xf numFmtId="0" fontId="6" fillId="2" borderId="18" xfId="0" applyFont="1" applyFill="1" applyBorder="1" applyAlignment="1">
      <alignment horizontal="center"/>
    </xf>
    <xf numFmtId="0" fontId="6" fillId="2" borderId="19" xfId="0" applyFont="1" applyFill="1" applyBorder="1" applyAlignment="1">
      <alignment horizontal="center"/>
    </xf>
    <xf numFmtId="0" fontId="5" fillId="2" borderId="7" xfId="0" applyFont="1" applyFill="1" applyBorder="1" applyAlignment="1">
      <alignment horizontal="center"/>
    </xf>
    <xf numFmtId="0" fontId="5" fillId="2" borderId="8" xfId="0" applyFont="1" applyFill="1" applyBorder="1" applyAlignment="1">
      <alignment horizontal="center"/>
    </xf>
    <xf numFmtId="0" fontId="5" fillId="2" borderId="17" xfId="0" applyFont="1" applyFill="1" applyBorder="1" applyAlignment="1">
      <alignment horizontal="center"/>
    </xf>
    <xf numFmtId="0" fontId="5" fillId="2" borderId="18" xfId="0" applyFont="1" applyFill="1" applyBorder="1" applyAlignment="1">
      <alignment horizontal="center"/>
    </xf>
    <xf numFmtId="0" fontId="5" fillId="2" borderId="19" xfId="0" applyFont="1" applyFill="1" applyBorder="1" applyAlignment="1">
      <alignment horizontal="center"/>
    </xf>
    <xf numFmtId="0" fontId="4" fillId="2" borderId="10" xfId="0" applyFont="1" applyFill="1" applyBorder="1" applyAlignment="1">
      <alignment horizontal="center"/>
    </xf>
    <xf numFmtId="0" fontId="4" fillId="2" borderId="11" xfId="0" applyFont="1" applyFill="1" applyBorder="1" applyAlignment="1">
      <alignment horizontal="center"/>
    </xf>
    <xf numFmtId="0" fontId="4" fillId="2" borderId="13" xfId="0" applyFont="1" applyFill="1" applyBorder="1" applyAlignment="1">
      <alignment horizontal="center"/>
    </xf>
    <xf numFmtId="0" fontId="4" fillId="2" borderId="12" xfId="0" applyFont="1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21" xfId="0" applyFill="1" applyBorder="1" applyAlignment="1">
      <alignment horizontal="center"/>
    </xf>
    <xf numFmtId="0" fontId="0" fillId="2" borderId="22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0" xfId="0" applyFill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6" fillId="2" borderId="10" xfId="0" applyFont="1" applyFill="1" applyBorder="1" applyAlignment="1">
      <alignment horizontal="center" vertical="center"/>
    </xf>
    <xf numFmtId="0" fontId="6" fillId="2" borderId="11" xfId="0" applyFont="1" applyFill="1" applyBorder="1" applyAlignment="1">
      <alignment horizontal="center" vertical="center"/>
    </xf>
    <xf numFmtId="0" fontId="6" fillId="2" borderId="13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 vertical="center"/>
    </xf>
    <xf numFmtId="0" fontId="6" fillId="2" borderId="17" xfId="0" applyFont="1" applyFill="1" applyBorder="1" applyAlignment="1">
      <alignment horizontal="center" vertical="center"/>
    </xf>
    <xf numFmtId="0" fontId="6" fillId="2" borderId="18" xfId="0" applyFont="1" applyFill="1" applyBorder="1" applyAlignment="1">
      <alignment horizontal="center" vertical="center"/>
    </xf>
    <xf numFmtId="0" fontId="6" fillId="2" borderId="19" xfId="0" applyFont="1" applyFill="1" applyBorder="1" applyAlignment="1">
      <alignment horizontal="center" vertical="center"/>
    </xf>
    <xf numFmtId="0" fontId="5" fillId="2" borderId="5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5" fillId="2" borderId="6" xfId="0" applyFont="1" applyFill="1" applyBorder="1" applyAlignment="1">
      <alignment horizontal="center" vertical="center"/>
    </xf>
    <xf numFmtId="0" fontId="5" fillId="2" borderId="7" xfId="0" applyFont="1" applyFill="1" applyBorder="1" applyAlignment="1">
      <alignment horizontal="center" vertical="center"/>
    </xf>
    <xf numFmtId="0" fontId="5" fillId="2" borderId="8" xfId="0" applyFont="1" applyFill="1" applyBorder="1" applyAlignment="1">
      <alignment horizontal="center" vertical="center"/>
    </xf>
    <xf numFmtId="0" fontId="5" fillId="2" borderId="9" xfId="0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center" vertical="center"/>
    </xf>
    <xf numFmtId="0" fontId="4" fillId="2" borderId="13" xfId="0" applyFont="1" applyFill="1" applyBorder="1" applyAlignment="1">
      <alignment horizontal="center" vertical="center"/>
    </xf>
    <xf numFmtId="0" fontId="4" fillId="2" borderId="17" xfId="0" applyFont="1" applyFill="1" applyBorder="1" applyAlignment="1">
      <alignment horizontal="center" vertical="center"/>
    </xf>
    <xf numFmtId="0" fontId="4" fillId="2" borderId="18" xfId="0" applyFont="1" applyFill="1" applyBorder="1" applyAlignment="1">
      <alignment horizontal="center" vertical="center"/>
    </xf>
    <xf numFmtId="0" fontId="4" fillId="2" borderId="19" xfId="0" applyFont="1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2" fillId="0" borderId="0" xfId="0" applyFont="1" applyAlignment="1">
      <alignment vertical="center"/>
    </xf>
    <xf numFmtId="0" fontId="11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1" applyFont="1" applyBorder="1" applyAlignment="1">
      <alignment horizontal="center" vertical="center" wrapText="1"/>
    </xf>
    <xf numFmtId="0" fontId="12" fillId="0" borderId="0" xfId="0" applyFont="1"/>
    <xf numFmtId="0" fontId="13" fillId="0" borderId="1" xfId="1" applyFont="1" applyBorder="1" applyAlignment="1">
      <alignment horizontal="center" vertical="center" wrapText="1"/>
    </xf>
  </cellXfs>
  <cellStyles count="4">
    <cellStyle name="Comma" xfId="3" builtinId="3"/>
    <cellStyle name="Currency" xfId="2" builtinId="4"/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8.png"/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9.png"/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3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2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515936</xdr:colOff>
      <xdr:row>8</xdr:row>
      <xdr:rowOff>111126</xdr:rowOff>
    </xdr:from>
    <xdr:to>
      <xdr:col>3</xdr:col>
      <xdr:colOff>3524250</xdr:colOff>
      <xdr:row>8</xdr:row>
      <xdr:rowOff>2975979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7C4A0B1-6387-CD58-38C4-F73445B215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00249" y="21590001"/>
          <a:ext cx="3008314" cy="286485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285751</xdr:colOff>
      <xdr:row>7</xdr:row>
      <xdr:rowOff>190500</xdr:rowOff>
    </xdr:from>
    <xdr:to>
      <xdr:col>3</xdr:col>
      <xdr:colOff>3724038</xdr:colOff>
      <xdr:row>7</xdr:row>
      <xdr:rowOff>2873376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63A3EB-E392-D731-C17B-E5E3D7256E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70064" y="18986500"/>
          <a:ext cx="3438287" cy="268287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595313</xdr:colOff>
      <xdr:row>6</xdr:row>
      <xdr:rowOff>134938</xdr:rowOff>
    </xdr:from>
    <xdr:to>
      <xdr:col>3</xdr:col>
      <xdr:colOff>3405187</xdr:colOff>
      <xdr:row>6</xdr:row>
      <xdr:rowOff>3091512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AC20599-742E-0746-45A0-93E87B5BE5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9626" y="15708313"/>
          <a:ext cx="2809874" cy="295657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396875</xdr:colOff>
      <xdr:row>2</xdr:row>
      <xdr:rowOff>47625</xdr:rowOff>
    </xdr:from>
    <xdr:to>
      <xdr:col>3</xdr:col>
      <xdr:colOff>3683000</xdr:colOff>
      <xdr:row>2</xdr:row>
      <xdr:rowOff>3340322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257998E0-3372-329C-637A-97BF524B80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81188" y="238125"/>
          <a:ext cx="3286125" cy="32926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119063</xdr:colOff>
      <xdr:row>3</xdr:row>
      <xdr:rowOff>317500</xdr:rowOff>
    </xdr:from>
    <xdr:to>
      <xdr:col>3</xdr:col>
      <xdr:colOff>3684424</xdr:colOff>
      <xdr:row>3</xdr:row>
      <xdr:rowOff>3952875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42613A1A-74A8-A3FA-6DEF-83B1D4D18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603376" y="3873500"/>
          <a:ext cx="3565361" cy="36353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571500</xdr:colOff>
      <xdr:row>4</xdr:row>
      <xdr:rowOff>182562</xdr:rowOff>
    </xdr:from>
    <xdr:to>
      <xdr:col>3</xdr:col>
      <xdr:colOff>3397249</xdr:colOff>
      <xdr:row>4</xdr:row>
      <xdr:rowOff>3704510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B47DA2E-E667-C783-720D-78C74FD2DB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25386" y="8096971"/>
          <a:ext cx="2825749" cy="35219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3</xdr:col>
      <xdr:colOff>635000</xdr:colOff>
      <xdr:row>5</xdr:row>
      <xdr:rowOff>55563</xdr:rowOff>
    </xdr:from>
    <xdr:to>
      <xdr:col>3</xdr:col>
      <xdr:colOff>3341686</xdr:colOff>
      <xdr:row>5</xdr:row>
      <xdr:rowOff>3762902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1DABD4-9728-D82D-5BD1-907F763C6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19313" y="11803063"/>
          <a:ext cx="2706686" cy="370733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421822</xdr:colOff>
      <xdr:row>2</xdr:row>
      <xdr:rowOff>68035</xdr:rowOff>
    </xdr:from>
    <xdr:to>
      <xdr:col>4</xdr:col>
      <xdr:colOff>3374572</xdr:colOff>
      <xdr:row>2</xdr:row>
      <xdr:rowOff>3298008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F4CC78A-60D6-4B32-9E08-C0E1B035F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55179" y="312964"/>
          <a:ext cx="2952750" cy="3229973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408216</xdr:colOff>
      <xdr:row>3</xdr:row>
      <xdr:rowOff>226354</xdr:rowOff>
    </xdr:from>
    <xdr:to>
      <xdr:col>4</xdr:col>
      <xdr:colOff>3222626</xdr:colOff>
      <xdr:row>3</xdr:row>
      <xdr:rowOff>3825740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5E28CAC-477A-42A4-962F-AA226E9FAE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43841" y="3829979"/>
          <a:ext cx="2814410" cy="359938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258535</xdr:colOff>
      <xdr:row>4</xdr:row>
      <xdr:rowOff>146028</xdr:rowOff>
    </xdr:from>
    <xdr:to>
      <xdr:col>4</xdr:col>
      <xdr:colOff>3401786</xdr:colOff>
      <xdr:row>4</xdr:row>
      <xdr:rowOff>3652186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9031665-9D70-4DE8-A224-C26BB49F3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91892" y="8119814"/>
          <a:ext cx="3143251" cy="3506158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789214</xdr:colOff>
      <xdr:row>6</xdr:row>
      <xdr:rowOff>95250</xdr:rowOff>
    </xdr:from>
    <xdr:to>
      <xdr:col>4</xdr:col>
      <xdr:colOff>3006633</xdr:colOff>
      <xdr:row>6</xdr:row>
      <xdr:rowOff>3101132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E15369B-5FCE-488D-977E-37D463FFA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422571" y="15716250"/>
          <a:ext cx="2217419" cy="30058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789213</xdr:colOff>
      <xdr:row>7</xdr:row>
      <xdr:rowOff>148655</xdr:rowOff>
    </xdr:from>
    <xdr:to>
      <xdr:col>4</xdr:col>
      <xdr:colOff>2979964</xdr:colOff>
      <xdr:row>7</xdr:row>
      <xdr:rowOff>2851137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87B9D6-8EB8-4BE9-96F2-E68A4B9E9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22570" y="18994548"/>
          <a:ext cx="2190751" cy="27024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272143</xdr:colOff>
      <xdr:row>8</xdr:row>
      <xdr:rowOff>231322</xdr:rowOff>
    </xdr:from>
    <xdr:to>
      <xdr:col>4</xdr:col>
      <xdr:colOff>3704953</xdr:colOff>
      <xdr:row>8</xdr:row>
      <xdr:rowOff>2831582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A3C725B-D226-4423-845C-822AF6C33C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05500" y="22043572"/>
          <a:ext cx="3432810" cy="260026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 editAs="oneCell">
    <xdr:from>
      <xdr:col>4</xdr:col>
      <xdr:colOff>257176</xdr:colOff>
      <xdr:row>5</xdr:row>
      <xdr:rowOff>193133</xdr:rowOff>
    </xdr:from>
    <xdr:to>
      <xdr:col>4</xdr:col>
      <xdr:colOff>3436988</xdr:colOff>
      <xdr:row>5</xdr:row>
      <xdr:rowOff>3629024</xdr:rowOff>
    </xdr:to>
    <xdr:pic>
      <xdr:nvPicPr>
        <xdr:cNvPr id="16" name="Picture 15" descr="A transparent box with a metal piece&#10;&#10;Description automatically generated with medium confidence">
          <a:extLst>
            <a:ext uri="{FF2B5EF4-FFF2-40B4-BE49-F238E27FC236}">
              <a16:creationId xmlns:a16="http://schemas.microsoft.com/office/drawing/2014/main" id="{5AA9D4C0-34D8-BB9F-F837-03198E33B42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19647" t="8404" r="15798" b="4031"/>
        <a:stretch/>
      </xdr:blipFill>
      <xdr:spPr>
        <a:xfrm>
          <a:off x="5895976" y="11985083"/>
          <a:ext cx="3179812" cy="34358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266700</xdr:colOff>
      <xdr:row>5</xdr:row>
      <xdr:rowOff>104775</xdr:rowOff>
    </xdr:from>
    <xdr:to>
      <xdr:col>3</xdr:col>
      <xdr:colOff>476250</xdr:colOff>
      <xdr:row>5</xdr:row>
      <xdr:rowOff>2571750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8C32EEF-8A8C-4523-8265-7070F479F6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141" r="6593" b="3177"/>
        <a:stretch/>
      </xdr:blipFill>
      <xdr:spPr>
        <a:xfrm>
          <a:off x="876300" y="1076325"/>
          <a:ext cx="2428875" cy="24669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807721</xdr:colOff>
      <xdr:row>5</xdr:row>
      <xdr:rowOff>129541</xdr:rowOff>
    </xdr:from>
    <xdr:to>
      <xdr:col>6</xdr:col>
      <xdr:colOff>175260</xdr:colOff>
      <xdr:row>5</xdr:row>
      <xdr:rowOff>2502262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146F52-EAD7-11FA-1FB3-1B1EEF57A8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72001" y="1059181"/>
          <a:ext cx="1798319" cy="2372721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114301</xdr:colOff>
      <xdr:row>5</xdr:row>
      <xdr:rowOff>52781</xdr:rowOff>
    </xdr:from>
    <xdr:to>
      <xdr:col>3</xdr:col>
      <xdr:colOff>571500</xdr:colOff>
      <xdr:row>5</xdr:row>
      <xdr:rowOff>2781865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BE16C2-3EE6-42E2-B855-2DB90A43CE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1" y="1024331"/>
          <a:ext cx="2676524" cy="272908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701041</xdr:colOff>
      <xdr:row>5</xdr:row>
      <xdr:rowOff>38100</xdr:rowOff>
    </xdr:from>
    <xdr:to>
      <xdr:col>6</xdr:col>
      <xdr:colOff>236221</xdr:colOff>
      <xdr:row>5</xdr:row>
      <xdr:rowOff>2769226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16651C-BE50-AC19-4EAC-87B8F0F15C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65321" y="967740"/>
          <a:ext cx="2209800" cy="273112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381000</xdr:colOff>
      <xdr:row>4</xdr:row>
      <xdr:rowOff>72332</xdr:rowOff>
    </xdr:from>
    <xdr:to>
      <xdr:col>3</xdr:col>
      <xdr:colOff>381001</xdr:colOff>
      <xdr:row>4</xdr:row>
      <xdr:rowOff>2838449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C0A27CE-652B-4902-A4D5-B10D7B8728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" y="1043882"/>
          <a:ext cx="2219326" cy="276611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365761</xdr:colOff>
      <xdr:row>4</xdr:row>
      <xdr:rowOff>144781</xdr:rowOff>
    </xdr:from>
    <xdr:to>
      <xdr:col>6</xdr:col>
      <xdr:colOff>571501</xdr:colOff>
      <xdr:row>4</xdr:row>
      <xdr:rowOff>2743587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B364EE2-B080-9073-266E-61F023153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14801" y="891541"/>
          <a:ext cx="2392680" cy="2598806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55487</xdr:colOff>
      <xdr:row>4</xdr:row>
      <xdr:rowOff>71437</xdr:rowOff>
    </xdr:from>
    <xdr:to>
      <xdr:col>3</xdr:col>
      <xdr:colOff>293601</xdr:colOff>
      <xdr:row>19</xdr:row>
      <xdr:rowOff>130971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7AD5C-4FC3-4F9A-A049-CA9095EDB1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1137527" y="818197"/>
          <a:ext cx="2051674" cy="280273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396240</xdr:colOff>
      <xdr:row>6</xdr:row>
      <xdr:rowOff>36727</xdr:rowOff>
    </xdr:from>
    <xdr:to>
      <xdr:col>6</xdr:col>
      <xdr:colOff>205740</xdr:colOff>
      <xdr:row>17</xdr:row>
      <xdr:rowOff>85548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34BD51D-10C2-4272-22AE-6456938ADA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/>
      </xdr:blipFill>
      <xdr:spPr>
        <a:xfrm>
          <a:off x="4053840" y="1198777"/>
          <a:ext cx="1981200" cy="2144321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114299</xdr:colOff>
      <xdr:row>4</xdr:row>
      <xdr:rowOff>85725</xdr:rowOff>
    </xdr:from>
    <xdr:to>
      <xdr:col>3</xdr:col>
      <xdr:colOff>545758</xdr:colOff>
      <xdr:row>19</xdr:row>
      <xdr:rowOff>127649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85B04D0-7AB0-4561-944C-31DA0D2C80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899" y="1057275"/>
          <a:ext cx="2755559" cy="289942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723901</xdr:colOff>
      <xdr:row>4</xdr:row>
      <xdr:rowOff>22861</xdr:rowOff>
    </xdr:from>
    <xdr:to>
      <xdr:col>7</xdr:col>
      <xdr:colOff>198120</xdr:colOff>
      <xdr:row>19</xdr:row>
      <xdr:rowOff>171243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B9F5132-E338-7CC7-70EC-42BDA0AA07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94861" y="769621"/>
          <a:ext cx="2293619" cy="2891582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123825</xdr:colOff>
      <xdr:row>6</xdr:row>
      <xdr:rowOff>22898</xdr:rowOff>
    </xdr:from>
    <xdr:to>
      <xdr:col>3</xdr:col>
      <xdr:colOff>707163</xdr:colOff>
      <xdr:row>17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87A5B9C-A253-4987-B08B-8030E74EF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3425" y="1184948"/>
          <a:ext cx="2802663" cy="218690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525780</xdr:colOff>
      <xdr:row>4</xdr:row>
      <xdr:rowOff>45720</xdr:rowOff>
    </xdr:from>
    <xdr:to>
      <xdr:col>7</xdr:col>
      <xdr:colOff>160020</xdr:colOff>
      <xdr:row>19</xdr:row>
      <xdr:rowOff>120999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9EF81AD-9031-01C2-DB10-8C627657BE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90060" y="792480"/>
          <a:ext cx="2453640" cy="2818479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200025</xdr:colOff>
      <xdr:row>4</xdr:row>
      <xdr:rowOff>133350</xdr:rowOff>
    </xdr:from>
    <xdr:to>
      <xdr:col>3</xdr:col>
      <xdr:colOff>549161</xdr:colOff>
      <xdr:row>17</xdr:row>
      <xdr:rowOff>104190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B34E952-0DCC-4377-A908-2BA90AB53C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9625" y="914400"/>
          <a:ext cx="2568461" cy="244734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4</xdr:col>
      <xdr:colOff>205740</xdr:colOff>
      <xdr:row>4</xdr:row>
      <xdr:rowOff>30480</xdr:rowOff>
    </xdr:from>
    <xdr:to>
      <xdr:col>7</xdr:col>
      <xdr:colOff>571500</xdr:colOff>
      <xdr:row>17</xdr:row>
      <xdr:rowOff>154240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4CE3A2-7524-3495-B13B-18529C9D2D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76700" y="777240"/>
          <a:ext cx="3520440" cy="250120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s://drive.google.com/drive/folders/18w1FroDdidITdd2gcm7E6nO2fFMTFKeY?usp=drive_link" TargetMode="External"/><Relationship Id="rId7" Type="http://schemas.openxmlformats.org/officeDocument/2006/relationships/hyperlink" Target="https://drive.google.com/drive/folders/1Jz1qnVsaA6DB64XeO-SdCcqtTyL6-SYf?usp=drive_link" TargetMode="External"/><Relationship Id="rId2" Type="http://schemas.openxmlformats.org/officeDocument/2006/relationships/hyperlink" Target="https://drive.google.com/drive/folders/1rwmqvGT6wCDyBjxQkm1x7W8ofKAQ5BwD?usp=drive_link" TargetMode="External"/><Relationship Id="rId1" Type="http://schemas.openxmlformats.org/officeDocument/2006/relationships/hyperlink" Target="https://drive.google.com/drive/folders/1cf-rJ17tkESudOl8YZtpeJhgfKJkfrB6?usp=drive_link" TargetMode="External"/><Relationship Id="rId6" Type="http://schemas.openxmlformats.org/officeDocument/2006/relationships/hyperlink" Target="https://drive.google.com/drive/folders/1I-Hcy_dzSOFUGaeqj3GI6M9-HzOd1GYX?usp=drive_link" TargetMode="External"/><Relationship Id="rId5" Type="http://schemas.openxmlformats.org/officeDocument/2006/relationships/hyperlink" Target="https://drive.google.com/drive/folders/1Ydyl3LS-m-jg1jG2VhyDpKQryyZrmWD5?usp=drive_link" TargetMode="External"/><Relationship Id="rId4" Type="http://schemas.openxmlformats.org/officeDocument/2006/relationships/hyperlink" Target="https://drive.google.com/drive/folders/17L3NKiJXAE1otRgAvmESxFfMFt6z0uJ6?usp=drive_link" TargetMode="External"/><Relationship Id="rId9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3" Type="http://schemas.openxmlformats.org/officeDocument/2006/relationships/hyperlink" Target="https://www.rapidmetals.co.uk/product/copper-sheet-1mm/" TargetMode="External"/><Relationship Id="rId7" Type="http://schemas.openxmlformats.org/officeDocument/2006/relationships/hyperlink" Target="https://vi.aliexpress.com/item/1005004107494162.html" TargetMode="External"/><Relationship Id="rId2" Type="http://schemas.openxmlformats.org/officeDocument/2006/relationships/hyperlink" Target="https://www.vet-china.com/graphite-felts/page/3/" TargetMode="External"/><Relationship Id="rId1" Type="http://schemas.openxmlformats.org/officeDocument/2006/relationships/hyperlink" Target="https://www.china-fluorine.cn/sale-14274674-electrolysis-of-water-to-produce-hydrogen-pfsa-membrane-pem-n116w-n117.html" TargetMode="External"/><Relationship Id="rId6" Type="http://schemas.openxmlformats.org/officeDocument/2006/relationships/hyperlink" Target="https://vi.aliexpress.com/item/1005004107494162.html" TargetMode="External"/><Relationship Id="rId5" Type="http://schemas.openxmlformats.org/officeDocument/2006/relationships/hyperlink" Target="https://materials-direct.com/product/translucent-silicone-sheet-1mm/" TargetMode="External"/><Relationship Id="rId4" Type="http://schemas.openxmlformats.org/officeDocument/2006/relationships/hyperlink" Target="http://allthingsstainless.com.au/sitemap/nuts-bolts-washers/washers/304-round-washers-metric-2.html" TargetMode="External"/><Relationship Id="rId9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3.xml"/><Relationship Id="rId3" Type="http://schemas.openxmlformats.org/officeDocument/2006/relationships/hyperlink" Target="https://www.vet-china.com/graphite-felts/page/3/" TargetMode="External"/><Relationship Id="rId7" Type="http://schemas.openxmlformats.org/officeDocument/2006/relationships/hyperlink" Target="https://vi.aliexpress.com/item/1005004107494162.html" TargetMode="External"/><Relationship Id="rId2" Type="http://schemas.openxmlformats.org/officeDocument/2006/relationships/hyperlink" Target="https://www.china-fluorine.cn/sale-14274674-electrolysis-of-water-to-produce-hydrogen-pfsa-membrane-pem-n116w-n117.html" TargetMode="External"/><Relationship Id="rId1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6" Type="http://schemas.openxmlformats.org/officeDocument/2006/relationships/hyperlink" Target="https://materials-direct.com/product/translucent-silicone-sheet-1mm/" TargetMode="External"/><Relationship Id="rId5" Type="http://schemas.openxmlformats.org/officeDocument/2006/relationships/hyperlink" Target="http://allthingsstainless.com.au/sitemap/nuts-bolts-washers/washers/304-round-washers-metric-2.html" TargetMode="External"/><Relationship Id="rId4" Type="http://schemas.openxmlformats.org/officeDocument/2006/relationships/hyperlink" Target="https://www.rapidmetals.co.uk/product/copper-sheet-1mm/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rapidmetals.co.uk/product/copper-sheet-1mm/" TargetMode="External"/><Relationship Id="rId7" Type="http://schemas.openxmlformats.org/officeDocument/2006/relationships/drawing" Target="../drawings/drawing4.xml"/><Relationship Id="rId2" Type="http://schemas.openxmlformats.org/officeDocument/2006/relationships/hyperlink" Target="http://allthingsstainless.com.au/sitemap/nuts-bolts-washers/washers/304-round-washers-metric-2.html" TargetMode="External"/><Relationship Id="rId1" Type="http://schemas.openxmlformats.org/officeDocument/2006/relationships/hyperlink" Target="https://materials-direct.com/product/translucent-silicone-sheet-1mm/" TargetMode="External"/><Relationship Id="rId6" Type="http://schemas.openxmlformats.org/officeDocument/2006/relationships/hyperlink" Target="https://www.ebay.com/itm/184978953097?var=692764805760&amp;norover=1&amp;mkevt=1&amp;mkrid=711-166996-562373-7&amp;mkcid=2&amp;itemid=692764805760_184978953097&amp;targetid=293946777986&amp;device=c&amp;mktype=pla&amp;googleloc=1028580&amp;poi=&amp;campaignid=19182205373&amp;mkgroupid=147161015991&amp;rlsatarget=pla-293946777986&amp;abcId=9304034&amp;merchantid=119648210&amp;gclid=Cj0KCQjwj5mpBhDJARIsAOVjBdqtjX3N0ozkFM0As5aD3rHzqk28u6Qjtbi2EajB7m5IJXijd6S1HtMaAmISEALw_wcB" TargetMode="External"/><Relationship Id="rId5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4" Type="http://schemas.openxmlformats.org/officeDocument/2006/relationships/hyperlink" Target="https://www.china-fluorine.cn/sale-14274674-electrolysis-of-water-to-produce-hydrogen-pfsa-membrane-pem-n116w-n117.html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rapidmetals.co.uk/product/copper-sheet-1mm/" TargetMode="External"/><Relationship Id="rId7" Type="http://schemas.openxmlformats.org/officeDocument/2006/relationships/drawing" Target="../drawings/drawing5.xml"/><Relationship Id="rId2" Type="http://schemas.openxmlformats.org/officeDocument/2006/relationships/hyperlink" Target="https://www.china-fluorine.cn/sale-14274674-electrolysis-of-water-to-produce-hydrogen-pfsa-membrane-pem-n116w-n117.html" TargetMode="External"/><Relationship Id="rId1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6" Type="http://schemas.openxmlformats.org/officeDocument/2006/relationships/hyperlink" Target="https://www.ebay.com/itm/184978953097?var=692764805760&amp;norover=1&amp;mkevt=1&amp;mkrid=711-166996-562373-7&amp;mkcid=2&amp;itemid=692764805760_184978953097&amp;targetid=293946777986&amp;device=c&amp;mktype=pla&amp;googleloc=1028580&amp;poi=&amp;campaignid=19182205373&amp;mkgroupid=147161015991&amp;rlsatarget=pla-293946777986&amp;abcId=9304034&amp;merchantid=119648210&amp;gclid=Cj0KCQjwj5mpBhDJARIsAOVjBdqtjX3N0ozkFM0As5aD3rHzqk28u6Qjtbi2EajB7m5IJXijd6S1HtMaAmISEALw_wcB" TargetMode="External"/><Relationship Id="rId5" Type="http://schemas.openxmlformats.org/officeDocument/2006/relationships/hyperlink" Target="https://materials-direct.com/product/translucent-silicone-sheet-1mm/" TargetMode="External"/><Relationship Id="rId4" Type="http://schemas.openxmlformats.org/officeDocument/2006/relationships/hyperlink" Target="http://allthingsstainless.com.au/sitemap/nuts-bolts-washers/washers/304-round-washers-metric-2.html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6.xml"/><Relationship Id="rId3" Type="http://schemas.openxmlformats.org/officeDocument/2006/relationships/hyperlink" Target="https://materials-direct.com/product/translucent-silicone-sheet-1mm/" TargetMode="External"/><Relationship Id="rId7" Type="http://schemas.openxmlformats.org/officeDocument/2006/relationships/hyperlink" Target="https://www.amazon.com/Silicone-washers-gaskets-Thickness-21mm-30mm/dp/B0BZ518NXG?th=1" TargetMode="External"/><Relationship Id="rId2" Type="http://schemas.openxmlformats.org/officeDocument/2006/relationships/hyperlink" Target="https://www.china-fluorine.cn/sale-14274674-electrolysis-of-water-to-produce-hydrogen-pfsa-membrane-pem-n116w-n117.html" TargetMode="External"/><Relationship Id="rId1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6" Type="http://schemas.openxmlformats.org/officeDocument/2006/relationships/hyperlink" Target="https://www.amazon.de/-/en/sourcing-stainless-steel-double-threaded/dp/B07DQQQK2Y" TargetMode="External"/><Relationship Id="rId5" Type="http://schemas.openxmlformats.org/officeDocument/2006/relationships/hyperlink" Target="https://vi.aliexpress.com/item/4001144039060.html?gatewayAdapt=glo2vnm" TargetMode="External"/><Relationship Id="rId4" Type="http://schemas.openxmlformats.org/officeDocument/2006/relationships/hyperlink" Target="https://www.amazon.de/-/en/Round-Plastic-Diameter-Length-500-1500/dp/B07JDM8VLZ?th=1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7.xml"/><Relationship Id="rId3" Type="http://schemas.openxmlformats.org/officeDocument/2006/relationships/hyperlink" Target="https://materials-direct.com/product/translucent-silicone-sheet-1mm/" TargetMode="External"/><Relationship Id="rId7" Type="http://schemas.openxmlformats.org/officeDocument/2006/relationships/hyperlink" Target="https://www.amazon.com/Stainless-Steel-Double-Threaded-Dimensions/dp/B0BYXFJHVY" TargetMode="External"/><Relationship Id="rId2" Type="http://schemas.openxmlformats.org/officeDocument/2006/relationships/hyperlink" Target="https://www.china-fluorine.cn/sale-14274674-electrolysis-of-water-to-produce-hydrogen-pfsa-membrane-pem-n116w-n117.html" TargetMode="External"/><Relationship Id="rId1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6" Type="http://schemas.openxmlformats.org/officeDocument/2006/relationships/hyperlink" Target="https://www.amazon.com/Silicone-washers-gaskets-Thickness-21mm-30mm/dp/B0BZ518NXG?th=1" TargetMode="External"/><Relationship Id="rId5" Type="http://schemas.openxmlformats.org/officeDocument/2006/relationships/hyperlink" Target="https://vi.aliexpress.com/item/4001144039060.html?gatewayAdapt=glo2vnm" TargetMode="External"/><Relationship Id="rId4" Type="http://schemas.openxmlformats.org/officeDocument/2006/relationships/hyperlink" Target="https://www.amazon.de/-/en/Round-Plastic-Diameter-Length-500-1500/dp/B07JDM8VLZ?th=1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ebay.com/itm/353967358369?var=623336736401&amp;norover=1&amp;mkevt=1&amp;mkrid=711-166996-562373-7&amp;mkcid=2&amp;itemid=623336736401_353967358369&amp;targetid=293946777986&amp;device=c&amp;mktype=pla&amp;googleloc=1028580&amp;poi=&amp;campaignid=19182205373&amp;mkgroupid=147161015991&amp;rlsatarget=pla-293946777986&amp;abcId=9304034&amp;merchantid=119648210&amp;gclid=Cj0KCQjwj5mpBhDJARIsAOVjBdqZQ4Q7hbL3-aRWq7vYngp7yRptjLrP3hQ3NcYjVB1-vhpi0jrSV5EaArRsEALw_wcB" TargetMode="External"/><Relationship Id="rId3" Type="http://schemas.openxmlformats.org/officeDocument/2006/relationships/hyperlink" Target="https://www.amazon.de/-/en/Round-Plastic-Diameter-Length-500-1500/dp/B07JDM8VLZ?th=1" TargetMode="External"/><Relationship Id="rId7" Type="http://schemas.openxmlformats.org/officeDocument/2006/relationships/hyperlink" Target="https://www.sheetplastics.co.uk/10mm-clear-acrylic-sheet-cut-to-size" TargetMode="External"/><Relationship Id="rId12" Type="http://schemas.openxmlformats.org/officeDocument/2006/relationships/drawing" Target="../drawings/drawing8.xml"/><Relationship Id="rId2" Type="http://schemas.openxmlformats.org/officeDocument/2006/relationships/hyperlink" Target="https://materials-direct.com/product/translucent-silicone-sheet-1mm/" TargetMode="External"/><Relationship Id="rId1" Type="http://schemas.openxmlformats.org/officeDocument/2006/relationships/hyperlink" Target="https://www.china-fluorine.cn/sale-14274674-electrolysis-of-water-to-produce-hydrogen-pfsa-membrane-pem-n116w-n117.html" TargetMode="External"/><Relationship Id="rId6" Type="http://schemas.openxmlformats.org/officeDocument/2006/relationships/hyperlink" Target="https://lcpshop.net/product/transparent-acrylic-plexiglass-sheet/?gad=1&amp;gclid=CjwKCAjwvfmoBhAwEiwAG2tqzH4zrI0uoDvBieI8VjzBnQGemtEHZkkMXTgkZEgD6geoYc3qvS2toRoCTggQAvD_BwE" TargetMode="External"/><Relationship Id="rId11" Type="http://schemas.openxmlformats.org/officeDocument/2006/relationships/hyperlink" Target="http://allthingsstainless.com.au/virtuemart/stainless-fasteners/stainless-bolts/304-hex-head-bolt-metric/304-m6x150mm-hex-head-bolt-box-of-25.html" TargetMode="External"/><Relationship Id="rId5" Type="http://schemas.openxmlformats.org/officeDocument/2006/relationships/hyperlink" Target="https://www.ebay.com/itm/165958726206?var=465458654586&amp;norover=1&amp;mkevt=1&amp;mkrid=711-166996-562373-7&amp;mkcid=2&amp;itemid=465458654586_165958726206&amp;targetid=293946777986&amp;device=c&amp;mktype=pla&amp;googleloc=1028580&amp;poi=&amp;campaignid=19182205373&amp;mkgroupid=147161015991&amp;rlsatarget=pla-293946777986&amp;abcId=9304034&amp;merchantid=653774288&amp;gclid=Cj0KCQjwj5mpBhDJARIsAOVjBdqADrtWwYkrU-Y-av8IgRIBpXwrkD3blBM3VX33boYmSWDwVmHjytQaAtMYEALw_wcB" TargetMode="External"/><Relationship Id="rId10" Type="http://schemas.openxmlformats.org/officeDocument/2006/relationships/hyperlink" Target="http://allthingsstainless.com.au/home/stainless-fasteners/stainless-nuts/304-standard-nuts-metric/304-m6-stainless-nuts.-box-of-100.html" TargetMode="External"/><Relationship Id="rId4" Type="http://schemas.openxmlformats.org/officeDocument/2006/relationships/hyperlink" Target="https://vi.aliexpress.com/item/4001144039060.html?gatewayAdapt=glo2vnm" TargetMode="External"/><Relationship Id="rId9" Type="http://schemas.openxmlformats.org/officeDocument/2006/relationships/hyperlink" Target="https://www.msesupplies.com/products/platinum-coated-titanium-mesh-electrode-with-holder-set-of-10-pcs?variant=39887821078586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386103-BAB2-4436-A63C-30EBEB1202B4}">
  <dimension ref="B2:G9"/>
  <sheetViews>
    <sheetView topLeftCell="A5" zoomScale="30" zoomScaleNormal="30" workbookViewId="0">
      <selection activeCell="X6" sqref="X6"/>
    </sheetView>
  </sheetViews>
  <sheetFormatPr defaultRowHeight="39" x14ac:dyDescent="0.6"/>
  <cols>
    <col min="1" max="1" width="9.140625" style="168"/>
    <col min="2" max="2" width="11.7109375" style="168" customWidth="1"/>
    <col min="3" max="3" width="29.28515625" style="168" customWidth="1"/>
    <col min="4" max="5" width="59.7109375" style="168" customWidth="1"/>
    <col min="6" max="6" width="50.42578125" style="168" customWidth="1"/>
    <col min="7" max="7" width="74.42578125" style="168" customWidth="1"/>
    <col min="8" max="16384" width="9.140625" style="168"/>
  </cols>
  <sheetData>
    <row r="2" spans="2:7" s="164" customFormat="1" ht="57" customHeight="1" x14ac:dyDescent="0.25">
      <c r="B2" s="163" t="s">
        <v>27</v>
      </c>
      <c r="C2" s="163" t="s">
        <v>0</v>
      </c>
      <c r="D2" s="163" t="s">
        <v>155</v>
      </c>
      <c r="E2" s="163" t="s">
        <v>156</v>
      </c>
      <c r="F2" s="163" t="s">
        <v>157</v>
      </c>
      <c r="G2" s="163" t="s">
        <v>1</v>
      </c>
    </row>
    <row r="3" spans="2:7" ht="264.75" customHeight="1" x14ac:dyDescent="0.6">
      <c r="B3" s="165">
        <v>1</v>
      </c>
      <c r="C3" s="166" t="s">
        <v>2</v>
      </c>
      <c r="D3" s="166"/>
      <c r="E3" s="166"/>
      <c r="F3" s="166" t="s">
        <v>159</v>
      </c>
      <c r="G3" s="167" t="s">
        <v>12</v>
      </c>
    </row>
    <row r="4" spans="2:7" ht="317.25" customHeight="1" x14ac:dyDescent="0.6">
      <c r="B4" s="165">
        <v>2</v>
      </c>
      <c r="C4" s="166" t="s">
        <v>3</v>
      </c>
      <c r="D4" s="166"/>
      <c r="E4" s="166"/>
      <c r="F4" s="166" t="s">
        <v>159</v>
      </c>
      <c r="G4" s="169" t="s">
        <v>11</v>
      </c>
    </row>
    <row r="5" spans="2:7" ht="301.5" customHeight="1" x14ac:dyDescent="0.6">
      <c r="B5" s="165">
        <v>3</v>
      </c>
      <c r="C5" s="166" t="s">
        <v>13</v>
      </c>
      <c r="D5" s="166"/>
      <c r="E5" s="166"/>
      <c r="F5" s="166" t="s">
        <v>160</v>
      </c>
      <c r="G5" s="167" t="s">
        <v>10</v>
      </c>
    </row>
    <row r="6" spans="2:7" ht="301.5" customHeight="1" x14ac:dyDescent="0.6">
      <c r="B6" s="165">
        <v>4</v>
      </c>
      <c r="C6" s="166" t="s">
        <v>14</v>
      </c>
      <c r="D6" s="166"/>
      <c r="E6" s="166"/>
      <c r="F6" s="166" t="s">
        <v>161</v>
      </c>
      <c r="G6" s="167" t="s">
        <v>15</v>
      </c>
    </row>
    <row r="7" spans="2:7" ht="253.5" customHeight="1" x14ac:dyDescent="0.6">
      <c r="B7" s="165">
        <v>5</v>
      </c>
      <c r="C7" s="166" t="s">
        <v>5</v>
      </c>
      <c r="D7" s="166"/>
      <c r="E7" s="166"/>
      <c r="F7" s="166" t="s">
        <v>162</v>
      </c>
      <c r="G7" s="167" t="s">
        <v>9</v>
      </c>
    </row>
    <row r="8" spans="2:7" ht="234" customHeight="1" x14ac:dyDescent="0.6">
      <c r="B8" s="165">
        <v>6</v>
      </c>
      <c r="C8" s="166" t="s">
        <v>4</v>
      </c>
      <c r="D8" s="166"/>
      <c r="E8" s="166"/>
      <c r="F8" s="166" t="s">
        <v>162</v>
      </c>
      <c r="G8" s="167" t="s">
        <v>8</v>
      </c>
    </row>
    <row r="9" spans="2:7" ht="243.75" customHeight="1" x14ac:dyDescent="0.6">
      <c r="B9" s="165">
        <v>7</v>
      </c>
      <c r="C9" s="166" t="s">
        <v>6</v>
      </c>
      <c r="D9" s="166"/>
      <c r="E9" s="166"/>
      <c r="F9" s="166" t="s">
        <v>158</v>
      </c>
      <c r="G9" s="167" t="s">
        <v>7</v>
      </c>
    </row>
  </sheetData>
  <hyperlinks>
    <hyperlink ref="G9" r:id="rId1" xr:uid="{3BFE5D74-9B48-4533-85D0-274D90283850}"/>
    <hyperlink ref="G8" r:id="rId2" xr:uid="{02B69DBA-8B4F-4C40-AA7B-D58F78831FBE}"/>
    <hyperlink ref="G7" r:id="rId3" xr:uid="{25C93F11-5D41-43D8-AAB8-6E33BD0551E4}"/>
    <hyperlink ref="G5" r:id="rId4" xr:uid="{069DAD13-C764-4C8F-8723-53269D542BF9}"/>
    <hyperlink ref="G4" r:id="rId5" xr:uid="{C93E99DA-5DA9-4981-BDE8-5047FEAFE75F}"/>
    <hyperlink ref="G3" r:id="rId6" xr:uid="{CF522DC3-3104-4C8C-8FB3-9F8D144DA269}"/>
    <hyperlink ref="G6" r:id="rId7" xr:uid="{4F587594-2392-46C2-8C8B-CF326DA5BC67}"/>
  </hyperlinks>
  <pageMargins left="0.7" right="0.7" top="0.75" bottom="0.75" header="0.3" footer="0.3"/>
  <pageSetup paperSize="9" orientation="portrait" r:id="rId8"/>
  <drawing r:id="rId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561FCA-892C-44B4-AB24-8744964A3752}">
  <dimension ref="B2:J26"/>
  <sheetViews>
    <sheetView workbookViewId="0">
      <selection activeCell="J6" sqref="J6"/>
    </sheetView>
  </sheetViews>
  <sheetFormatPr defaultColWidth="9.140625" defaultRowHeight="15" x14ac:dyDescent="0.25"/>
  <cols>
    <col min="1" max="1" width="9.140625" style="3"/>
    <col min="2" max="2" width="6.85546875" style="3" customWidth="1"/>
    <col min="3" max="3" width="26.42578125" style="3" customWidth="1"/>
    <col min="4" max="4" width="12.42578125" style="4" customWidth="1"/>
    <col min="5" max="5" width="22.140625" style="3" customWidth="1"/>
    <col min="6" max="6" width="13.28515625" style="3" customWidth="1"/>
    <col min="7" max="7" width="13.7109375" style="3" customWidth="1"/>
    <col min="8" max="8" width="11.7109375" style="3" customWidth="1"/>
    <col min="9" max="9" width="10" style="4" customWidth="1"/>
    <col min="10" max="10" width="92.7109375" style="3" customWidth="1"/>
    <col min="11" max="16384" width="9.140625" style="3"/>
  </cols>
  <sheetData>
    <row r="2" spans="2:10" x14ac:dyDescent="0.25">
      <c r="B2" s="5" t="s">
        <v>64</v>
      </c>
      <c r="C2" s="5"/>
    </row>
    <row r="3" spans="2:10" x14ac:dyDescent="0.25">
      <c r="B3" s="5"/>
      <c r="C3" s="5"/>
    </row>
    <row r="4" spans="2:10" ht="15.75" thickBot="1" x14ac:dyDescent="0.3">
      <c r="B4" s="5"/>
      <c r="C4" s="5"/>
    </row>
    <row r="5" spans="2:10" ht="15.75" thickBot="1" x14ac:dyDescent="0.3">
      <c r="B5" s="105" t="s">
        <v>71</v>
      </c>
      <c r="C5" s="106"/>
      <c r="D5" s="106"/>
      <c r="E5" s="105" t="s">
        <v>72</v>
      </c>
      <c r="F5" s="106"/>
      <c r="G5" s="107"/>
    </row>
    <row r="6" spans="2:10" ht="213" customHeight="1" thickBot="1" x14ac:dyDescent="0.3">
      <c r="B6" s="108"/>
      <c r="C6" s="109"/>
      <c r="D6" s="109"/>
      <c r="E6" s="110"/>
      <c r="F6" s="111"/>
      <c r="G6" s="112"/>
    </row>
    <row r="7" spans="2:10" ht="16.5" customHeight="1" x14ac:dyDescent="0.25">
      <c r="B7" s="4"/>
      <c r="C7" s="4"/>
      <c r="E7" s="4"/>
      <c r="F7" s="4"/>
      <c r="G7" s="4"/>
      <c r="J7" s="21"/>
    </row>
    <row r="8" spans="2:10" ht="17.25" customHeight="1" x14ac:dyDescent="0.25">
      <c r="B8" s="8"/>
      <c r="C8" s="8"/>
      <c r="D8" s="8"/>
      <c r="E8" s="8"/>
      <c r="F8" s="8"/>
      <c r="G8" s="8"/>
      <c r="J8" s="21"/>
    </row>
    <row r="9" spans="2:10" x14ac:dyDescent="0.25">
      <c r="B9" s="32" t="s">
        <v>50</v>
      </c>
      <c r="C9" s="32" t="s">
        <v>51</v>
      </c>
      <c r="D9" s="32" t="s">
        <v>52</v>
      </c>
      <c r="E9" s="32" t="s">
        <v>43</v>
      </c>
      <c r="F9" s="32" t="s">
        <v>44</v>
      </c>
      <c r="G9" s="32" t="s">
        <v>45</v>
      </c>
      <c r="H9" s="32" t="s">
        <v>46</v>
      </c>
      <c r="I9" s="32" t="s">
        <v>47</v>
      </c>
      <c r="J9" s="27" t="s">
        <v>1</v>
      </c>
    </row>
    <row r="10" spans="2:10" s="6" customFormat="1" ht="18.75" customHeight="1" x14ac:dyDescent="0.25">
      <c r="B10" s="35">
        <v>1</v>
      </c>
      <c r="C10" s="36" t="s">
        <v>94</v>
      </c>
      <c r="D10" s="37" t="s">
        <v>131</v>
      </c>
      <c r="E10" s="36" t="s">
        <v>65</v>
      </c>
      <c r="F10" s="35">
        <v>2</v>
      </c>
      <c r="G10" s="35" t="s">
        <v>37</v>
      </c>
      <c r="H10" s="38">
        <v>13.14</v>
      </c>
      <c r="I10" s="38">
        <f>H10*F10</f>
        <v>26.28</v>
      </c>
      <c r="J10" s="30" t="s">
        <v>66</v>
      </c>
    </row>
    <row r="11" spans="2:10" s="6" customFormat="1" ht="18.75" customHeight="1" x14ac:dyDescent="0.25">
      <c r="B11" s="35">
        <v>2</v>
      </c>
      <c r="C11" s="36" t="s">
        <v>95</v>
      </c>
      <c r="D11" s="37" t="s">
        <v>128</v>
      </c>
      <c r="E11" s="36" t="s">
        <v>28</v>
      </c>
      <c r="F11" s="35">
        <v>2</v>
      </c>
      <c r="G11" s="35" t="s">
        <v>37</v>
      </c>
      <c r="H11" s="38">
        <v>0.65</v>
      </c>
      <c r="I11" s="38">
        <f t="shared" ref="I11:I22" si="0">H11*F11</f>
        <v>1.3</v>
      </c>
      <c r="J11" s="30" t="s">
        <v>35</v>
      </c>
    </row>
    <row r="12" spans="2:10" ht="18.75" customHeight="1" x14ac:dyDescent="0.25">
      <c r="B12" s="35" t="s">
        <v>16</v>
      </c>
      <c r="C12" s="36" t="s">
        <v>100</v>
      </c>
      <c r="D12" s="37" t="s">
        <v>129</v>
      </c>
      <c r="E12" s="36" t="s">
        <v>61</v>
      </c>
      <c r="F12" s="35">
        <v>4</v>
      </c>
      <c r="G12" s="35" t="s">
        <v>37</v>
      </c>
      <c r="H12" s="38">
        <v>0.83</v>
      </c>
      <c r="I12" s="38">
        <f t="shared" si="0"/>
        <v>3.32</v>
      </c>
      <c r="J12" s="102" t="s">
        <v>30</v>
      </c>
    </row>
    <row r="13" spans="2:10" ht="18.75" customHeight="1" x14ac:dyDescent="0.25">
      <c r="B13" s="35" t="s">
        <v>17</v>
      </c>
      <c r="C13" s="36" t="s">
        <v>101</v>
      </c>
      <c r="D13" s="37" t="s">
        <v>129</v>
      </c>
      <c r="E13" s="36" t="s">
        <v>61</v>
      </c>
      <c r="F13" s="35">
        <v>4</v>
      </c>
      <c r="G13" s="35" t="s">
        <v>37</v>
      </c>
      <c r="H13" s="38">
        <v>0.83</v>
      </c>
      <c r="I13" s="38">
        <f t="shared" si="0"/>
        <v>3.32</v>
      </c>
      <c r="J13" s="103"/>
    </row>
    <row r="14" spans="2:10" ht="18.75" customHeight="1" x14ac:dyDescent="0.25">
      <c r="B14" s="35" t="s">
        <v>18</v>
      </c>
      <c r="C14" s="36" t="s">
        <v>104</v>
      </c>
      <c r="D14" s="100" t="s">
        <v>127</v>
      </c>
      <c r="E14" s="36" t="s">
        <v>60</v>
      </c>
      <c r="F14" s="35">
        <v>2</v>
      </c>
      <c r="G14" s="35" t="s">
        <v>37</v>
      </c>
      <c r="H14" s="101">
        <v>0.45</v>
      </c>
      <c r="I14" s="38">
        <f t="shared" si="0"/>
        <v>0.9</v>
      </c>
      <c r="J14" s="30" t="s">
        <v>119</v>
      </c>
    </row>
    <row r="15" spans="2:10" ht="18.75" customHeight="1" x14ac:dyDescent="0.25">
      <c r="B15" s="35" t="s">
        <v>19</v>
      </c>
      <c r="C15" s="36" t="s">
        <v>105</v>
      </c>
      <c r="D15" s="37" t="s">
        <v>126</v>
      </c>
      <c r="E15" s="36" t="s">
        <v>59</v>
      </c>
      <c r="F15" s="35">
        <v>2</v>
      </c>
      <c r="G15" s="35" t="s">
        <v>37</v>
      </c>
      <c r="H15" s="38">
        <v>0.72</v>
      </c>
      <c r="I15" s="38">
        <f t="shared" si="0"/>
        <v>1.44</v>
      </c>
      <c r="J15" s="30" t="s">
        <v>119</v>
      </c>
    </row>
    <row r="16" spans="2:10" s="6" customFormat="1" ht="18.75" customHeight="1" x14ac:dyDescent="0.25">
      <c r="B16" s="35" t="s">
        <v>20</v>
      </c>
      <c r="C16" s="36" t="s">
        <v>48</v>
      </c>
      <c r="D16" s="37" t="s">
        <v>109</v>
      </c>
      <c r="E16" s="43" t="s">
        <v>77</v>
      </c>
      <c r="F16" s="35">
        <v>1</v>
      </c>
      <c r="G16" s="35" t="s">
        <v>37</v>
      </c>
      <c r="H16" s="38">
        <v>19</v>
      </c>
      <c r="I16" s="38">
        <f t="shared" si="0"/>
        <v>19</v>
      </c>
      <c r="J16" s="30" t="s">
        <v>36</v>
      </c>
    </row>
    <row r="17" spans="2:10" s="6" customFormat="1" ht="18.75" customHeight="1" x14ac:dyDescent="0.25">
      <c r="B17" s="35" t="s">
        <v>21</v>
      </c>
      <c r="C17" s="36" t="s">
        <v>49</v>
      </c>
      <c r="D17" s="35" t="s">
        <v>56</v>
      </c>
      <c r="E17" s="43" t="s">
        <v>62</v>
      </c>
      <c r="F17" s="35">
        <v>2</v>
      </c>
      <c r="G17" s="35" t="s">
        <v>37</v>
      </c>
      <c r="H17" s="38">
        <v>0.5</v>
      </c>
      <c r="I17" s="38">
        <f t="shared" si="0"/>
        <v>1</v>
      </c>
      <c r="J17" s="31" t="s">
        <v>31</v>
      </c>
    </row>
    <row r="18" spans="2:10" s="6" customFormat="1" ht="18.75" customHeight="1" x14ac:dyDescent="0.25">
      <c r="B18" s="35" t="s">
        <v>22</v>
      </c>
      <c r="C18" s="40" t="s">
        <v>97</v>
      </c>
      <c r="D18" s="37" t="s">
        <v>130</v>
      </c>
      <c r="E18" s="40" t="s">
        <v>58</v>
      </c>
      <c r="F18" s="35">
        <v>2</v>
      </c>
      <c r="G18" s="35" t="s">
        <v>37</v>
      </c>
      <c r="H18" s="38">
        <v>5.5</v>
      </c>
      <c r="I18" s="38">
        <f t="shared" si="0"/>
        <v>11</v>
      </c>
      <c r="J18" s="30" t="s">
        <v>29</v>
      </c>
    </row>
    <row r="19" spans="2:10" ht="18.75" customHeight="1" x14ac:dyDescent="0.25">
      <c r="B19" s="35" t="s">
        <v>23</v>
      </c>
      <c r="C19" s="40" t="s">
        <v>96</v>
      </c>
      <c r="D19" s="37" t="s">
        <v>129</v>
      </c>
      <c r="E19" s="40" t="s">
        <v>61</v>
      </c>
      <c r="F19" s="35">
        <v>2</v>
      </c>
      <c r="G19" s="35" t="s">
        <v>37</v>
      </c>
      <c r="H19" s="38">
        <v>0.83</v>
      </c>
      <c r="I19" s="38">
        <f t="shared" si="0"/>
        <v>1.66</v>
      </c>
      <c r="J19" s="28" t="s">
        <v>30</v>
      </c>
    </row>
    <row r="20" spans="2:10" s="6" customFormat="1" ht="18.75" customHeight="1" x14ac:dyDescent="0.25">
      <c r="B20" s="35" t="s">
        <v>24</v>
      </c>
      <c r="C20" s="45" t="s">
        <v>57</v>
      </c>
      <c r="D20" s="37" t="s">
        <v>40</v>
      </c>
      <c r="E20" s="40" t="s">
        <v>42</v>
      </c>
      <c r="F20" s="35">
        <v>8</v>
      </c>
      <c r="G20" s="35" t="s">
        <v>37</v>
      </c>
      <c r="H20" s="38">
        <v>0.62</v>
      </c>
      <c r="I20" s="38">
        <f t="shared" si="0"/>
        <v>4.96</v>
      </c>
      <c r="J20" s="30" t="s">
        <v>32</v>
      </c>
    </row>
    <row r="21" spans="2:10" s="6" customFormat="1" ht="18.75" customHeight="1" x14ac:dyDescent="0.25">
      <c r="B21" s="35" t="s">
        <v>25</v>
      </c>
      <c r="C21" s="36" t="s">
        <v>74</v>
      </c>
      <c r="D21" s="35" t="s">
        <v>79</v>
      </c>
      <c r="E21" s="36" t="s">
        <v>42</v>
      </c>
      <c r="F21" s="35">
        <v>8</v>
      </c>
      <c r="G21" s="35" t="s">
        <v>37</v>
      </c>
      <c r="H21" s="38">
        <v>4.4999999999999998E-2</v>
      </c>
      <c r="I21" s="38">
        <f t="shared" si="0"/>
        <v>0.36</v>
      </c>
      <c r="J21" s="30" t="s">
        <v>33</v>
      </c>
    </row>
    <row r="22" spans="2:10" ht="18.75" customHeight="1" x14ac:dyDescent="0.25">
      <c r="B22" s="35" t="s">
        <v>26</v>
      </c>
      <c r="C22" s="36" t="s">
        <v>41</v>
      </c>
      <c r="D22" s="35" t="s">
        <v>80</v>
      </c>
      <c r="E22" s="36" t="s">
        <v>42</v>
      </c>
      <c r="F22" s="35">
        <v>8</v>
      </c>
      <c r="G22" s="35" t="s">
        <v>37</v>
      </c>
      <c r="H22" s="38">
        <v>0.03</v>
      </c>
      <c r="I22" s="38">
        <f t="shared" si="0"/>
        <v>0.24</v>
      </c>
      <c r="J22" s="31" t="s">
        <v>34</v>
      </c>
    </row>
    <row r="23" spans="2:10" ht="18.75" customHeight="1" x14ac:dyDescent="0.25">
      <c r="B23" s="35">
        <v>14</v>
      </c>
      <c r="C23" s="36" t="s">
        <v>39</v>
      </c>
      <c r="D23" s="35"/>
      <c r="E23" s="36"/>
      <c r="F23" s="36"/>
      <c r="G23" s="36"/>
      <c r="H23" s="46"/>
      <c r="I23" s="38">
        <v>45</v>
      </c>
      <c r="J23" s="28"/>
    </row>
    <row r="24" spans="2:10" s="6" customFormat="1" ht="19.5" customHeight="1" x14ac:dyDescent="0.25">
      <c r="B24" s="36"/>
      <c r="C24" s="104" t="s">
        <v>38</v>
      </c>
      <c r="D24" s="104"/>
      <c r="E24" s="104"/>
      <c r="F24" s="104"/>
      <c r="G24" s="104"/>
      <c r="H24" s="104"/>
      <c r="I24" s="48">
        <f>SUM(I10:I23)</f>
        <v>119.77999999999999</v>
      </c>
      <c r="J24" s="28"/>
    </row>
    <row r="25" spans="2:10" x14ac:dyDescent="0.25">
      <c r="B25" s="98" t="s">
        <v>90</v>
      </c>
      <c r="C25" s="86"/>
      <c r="D25" s="95"/>
      <c r="E25" s="86"/>
      <c r="F25" s="86"/>
      <c r="G25" s="86"/>
      <c r="H25" s="86"/>
      <c r="I25" s="95"/>
      <c r="J25" s="29"/>
    </row>
    <row r="26" spans="2:10" x14ac:dyDescent="0.25">
      <c r="J26" s="21"/>
    </row>
  </sheetData>
  <mergeCells count="6">
    <mergeCell ref="J12:J13"/>
    <mergeCell ref="C24:H24"/>
    <mergeCell ref="B5:D5"/>
    <mergeCell ref="E5:G5"/>
    <mergeCell ref="B6:D6"/>
    <mergeCell ref="E6:G6"/>
  </mergeCells>
  <hyperlinks>
    <hyperlink ref="J16" r:id="rId1" display="https://www.china-fluorine.cn/sale-14274674-electrolysis-of-water-to-produce-hydrogen-pfsa-membrane-pem-n116w-n117.html" xr:uid="{02D96BF2-FF26-4C17-9BD6-C313D81CA5B1}"/>
    <hyperlink ref="J17" r:id="rId2" xr:uid="{3B7FF6CB-9144-47E1-80EE-C387F818B6F9}"/>
    <hyperlink ref="J11" r:id="rId3" display="https://www.rapidmetals.co.uk/product/copper-sheet-1mm/" xr:uid="{A6D6B02C-52D6-45FE-83F4-A9EBF54F8338}"/>
    <hyperlink ref="J22" r:id="rId4" xr:uid="{CC1920C4-AEF2-4AD8-9124-DD85506AD8C1}"/>
    <hyperlink ref="J12" r:id="rId5" xr:uid="{11FAA49C-E5C0-461F-BC59-06546A59C31D}"/>
    <hyperlink ref="J14" r:id="rId6" xr:uid="{7274F57F-CE2B-4DE6-86FB-F342A619BF71}"/>
    <hyperlink ref="J15" r:id="rId7" xr:uid="{526DE696-0E03-4CBE-B60A-CBAB13D219E4}"/>
    <hyperlink ref="J18" r:id="rId8" xr:uid="{A14E5B6E-F824-4A89-9EA5-6BBF8715DE67}"/>
  </hyperlinks>
  <pageMargins left="0.7" right="0.7" top="0.75" bottom="0.75" header="0.3" footer="0.3"/>
  <drawing r:id="rId9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6E7F90-EC2C-4B34-9B62-DBB08BD0CF47}">
  <dimension ref="B2:J31"/>
  <sheetViews>
    <sheetView workbookViewId="0">
      <selection activeCell="I10" sqref="I10:I22"/>
    </sheetView>
  </sheetViews>
  <sheetFormatPr defaultColWidth="9.140625" defaultRowHeight="15" x14ac:dyDescent="0.25"/>
  <cols>
    <col min="1" max="1" width="9.140625" style="3"/>
    <col min="2" max="2" width="6.85546875" style="3" customWidth="1"/>
    <col min="3" max="3" width="26.42578125" style="3" customWidth="1"/>
    <col min="4" max="4" width="12.42578125" style="4" customWidth="1"/>
    <col min="5" max="5" width="25.7109375" style="3" customWidth="1"/>
    <col min="6" max="6" width="13.28515625" style="3" customWidth="1"/>
    <col min="7" max="7" width="13.7109375" style="3" customWidth="1"/>
    <col min="8" max="8" width="11.7109375" style="3" customWidth="1"/>
    <col min="9" max="9" width="10" style="4" customWidth="1"/>
    <col min="10" max="10" width="66.42578125" style="3" customWidth="1"/>
    <col min="11" max="16384" width="9.140625" style="3"/>
  </cols>
  <sheetData>
    <row r="2" spans="2:10" x14ac:dyDescent="0.25">
      <c r="B2" s="5" t="s">
        <v>63</v>
      </c>
    </row>
    <row r="3" spans="2:10" x14ac:dyDescent="0.25">
      <c r="B3" s="5"/>
    </row>
    <row r="4" spans="2:10" ht="15.75" thickBot="1" x14ac:dyDescent="0.3">
      <c r="B4" s="5"/>
    </row>
    <row r="5" spans="2:10" ht="15.75" thickBot="1" x14ac:dyDescent="0.3">
      <c r="B5" s="105" t="s">
        <v>71</v>
      </c>
      <c r="C5" s="106"/>
      <c r="D5" s="107"/>
      <c r="E5" s="106" t="s">
        <v>72</v>
      </c>
      <c r="F5" s="106"/>
      <c r="G5" s="107"/>
    </row>
    <row r="6" spans="2:10" ht="223.5" customHeight="1" thickBot="1" x14ac:dyDescent="0.3">
      <c r="B6" s="105"/>
      <c r="C6" s="106"/>
      <c r="D6" s="106"/>
      <c r="E6" s="110"/>
      <c r="F6" s="111"/>
      <c r="G6" s="112"/>
    </row>
    <row r="7" spans="2:10" x14ac:dyDescent="0.25">
      <c r="C7" s="5"/>
    </row>
    <row r="9" spans="2:10" x14ac:dyDescent="0.25">
      <c r="B9" s="32" t="s">
        <v>50</v>
      </c>
      <c r="C9" s="32" t="s">
        <v>51</v>
      </c>
      <c r="D9" s="32" t="s">
        <v>52</v>
      </c>
      <c r="E9" s="32" t="s">
        <v>43</v>
      </c>
      <c r="F9" s="32" t="s">
        <v>44</v>
      </c>
      <c r="G9" s="32" t="s">
        <v>45</v>
      </c>
      <c r="H9" s="32" t="s">
        <v>46</v>
      </c>
      <c r="I9" s="32" t="s">
        <v>47</v>
      </c>
      <c r="J9" s="87" t="s">
        <v>1</v>
      </c>
    </row>
    <row r="10" spans="2:10" s="6" customFormat="1" ht="16.5" customHeight="1" x14ac:dyDescent="0.25">
      <c r="B10" s="35">
        <v>1</v>
      </c>
      <c r="C10" s="36" t="s">
        <v>98</v>
      </c>
      <c r="D10" s="37" t="s">
        <v>132</v>
      </c>
      <c r="E10" s="36" t="s">
        <v>58</v>
      </c>
      <c r="F10" s="35">
        <v>2</v>
      </c>
      <c r="G10" s="35" t="s">
        <v>37</v>
      </c>
      <c r="H10" s="38">
        <f>25/2</f>
        <v>12.5</v>
      </c>
      <c r="I10" s="38">
        <f t="shared" ref="I10:I22" si="0">H10*F10</f>
        <v>25</v>
      </c>
      <c r="J10" s="30" t="s">
        <v>29</v>
      </c>
    </row>
    <row r="11" spans="2:10" s="6" customFormat="1" ht="17.25" customHeight="1" x14ac:dyDescent="0.25">
      <c r="B11" s="35">
        <v>2</v>
      </c>
      <c r="C11" s="36" t="s">
        <v>99</v>
      </c>
      <c r="D11" s="37" t="s">
        <v>128</v>
      </c>
      <c r="E11" s="36" t="s">
        <v>28</v>
      </c>
      <c r="F11" s="35">
        <v>2</v>
      </c>
      <c r="G11" s="35" t="s">
        <v>37</v>
      </c>
      <c r="H11" s="38">
        <v>0.65</v>
      </c>
      <c r="I11" s="38">
        <f t="shared" si="0"/>
        <v>1.3</v>
      </c>
      <c r="J11" s="30" t="s">
        <v>35</v>
      </c>
    </row>
    <row r="12" spans="2:10" x14ac:dyDescent="0.25">
      <c r="B12" s="35" t="s">
        <v>16</v>
      </c>
      <c r="C12" s="36" t="s">
        <v>100</v>
      </c>
      <c r="D12" s="37" t="s">
        <v>129</v>
      </c>
      <c r="E12" s="36" t="s">
        <v>61</v>
      </c>
      <c r="F12" s="35">
        <v>4</v>
      </c>
      <c r="G12" s="35" t="s">
        <v>37</v>
      </c>
      <c r="H12" s="38">
        <v>0.83</v>
      </c>
      <c r="I12" s="38">
        <f t="shared" si="0"/>
        <v>3.32</v>
      </c>
      <c r="J12" s="113" t="s">
        <v>30</v>
      </c>
    </row>
    <row r="13" spans="2:10" x14ac:dyDescent="0.25">
      <c r="B13" s="35" t="s">
        <v>17</v>
      </c>
      <c r="C13" s="36" t="s">
        <v>101</v>
      </c>
      <c r="D13" s="37" t="s">
        <v>129</v>
      </c>
      <c r="E13" s="36" t="s">
        <v>61</v>
      </c>
      <c r="F13" s="35">
        <v>4</v>
      </c>
      <c r="G13" s="35" t="s">
        <v>37</v>
      </c>
      <c r="H13" s="38">
        <v>0.83</v>
      </c>
      <c r="I13" s="38">
        <f t="shared" si="0"/>
        <v>3.32</v>
      </c>
      <c r="J13" s="114"/>
    </row>
    <row r="14" spans="2:10" s="24" customFormat="1" ht="18.75" customHeight="1" x14ac:dyDescent="0.25">
      <c r="B14" s="99" t="s">
        <v>18</v>
      </c>
      <c r="C14" s="43" t="s">
        <v>104</v>
      </c>
      <c r="D14" s="100" t="s">
        <v>127</v>
      </c>
      <c r="E14" s="43" t="s">
        <v>60</v>
      </c>
      <c r="F14" s="99">
        <v>2</v>
      </c>
      <c r="G14" s="99" t="s">
        <v>37</v>
      </c>
      <c r="H14" s="101">
        <f>18/40</f>
        <v>0.45</v>
      </c>
      <c r="I14" s="38">
        <f t="shared" si="0"/>
        <v>0.9</v>
      </c>
      <c r="J14" s="30" t="s">
        <v>119</v>
      </c>
    </row>
    <row r="15" spans="2:10" ht="17.25" customHeight="1" x14ac:dyDescent="0.25">
      <c r="B15" s="35" t="s">
        <v>19</v>
      </c>
      <c r="C15" s="36" t="s">
        <v>105</v>
      </c>
      <c r="D15" s="37" t="s">
        <v>126</v>
      </c>
      <c r="E15" s="36" t="s">
        <v>59</v>
      </c>
      <c r="F15" s="35">
        <v>2</v>
      </c>
      <c r="G15" s="35" t="s">
        <v>37</v>
      </c>
      <c r="H15" s="38">
        <v>0.72</v>
      </c>
      <c r="I15" s="38">
        <f t="shared" si="0"/>
        <v>1.44</v>
      </c>
      <c r="J15" s="47" t="s">
        <v>119</v>
      </c>
    </row>
    <row r="16" spans="2:10" s="6" customFormat="1" ht="18" customHeight="1" x14ac:dyDescent="0.25">
      <c r="B16" s="35" t="s">
        <v>20</v>
      </c>
      <c r="C16" s="36" t="s">
        <v>48</v>
      </c>
      <c r="D16" s="37" t="s">
        <v>109</v>
      </c>
      <c r="E16" s="43" t="s">
        <v>77</v>
      </c>
      <c r="F16" s="35">
        <v>1</v>
      </c>
      <c r="G16" s="35" t="s">
        <v>37</v>
      </c>
      <c r="H16" s="38">
        <v>19</v>
      </c>
      <c r="I16" s="38">
        <f t="shared" si="0"/>
        <v>19</v>
      </c>
      <c r="J16" s="30" t="s">
        <v>36</v>
      </c>
    </row>
    <row r="17" spans="2:10" s="6" customFormat="1" ht="17.25" customHeight="1" x14ac:dyDescent="0.25">
      <c r="B17" s="35" t="s">
        <v>21</v>
      </c>
      <c r="C17" s="36" t="s">
        <v>49</v>
      </c>
      <c r="D17" s="35" t="s">
        <v>56</v>
      </c>
      <c r="E17" s="43" t="s">
        <v>62</v>
      </c>
      <c r="F17" s="35">
        <v>2</v>
      </c>
      <c r="G17" s="35" t="s">
        <v>37</v>
      </c>
      <c r="H17" s="38">
        <f>8/16</f>
        <v>0.5</v>
      </c>
      <c r="I17" s="38">
        <f t="shared" si="0"/>
        <v>1</v>
      </c>
      <c r="J17" s="30" t="s">
        <v>31</v>
      </c>
    </row>
    <row r="18" spans="2:10" s="6" customFormat="1" ht="17.25" customHeight="1" x14ac:dyDescent="0.25">
      <c r="B18" s="35" t="s">
        <v>22</v>
      </c>
      <c r="C18" s="40" t="s">
        <v>97</v>
      </c>
      <c r="D18" s="37" t="s">
        <v>130</v>
      </c>
      <c r="E18" s="36" t="s">
        <v>58</v>
      </c>
      <c r="F18" s="35">
        <v>2</v>
      </c>
      <c r="G18" s="35" t="s">
        <v>37</v>
      </c>
      <c r="H18" s="38">
        <v>5.5</v>
      </c>
      <c r="I18" s="38">
        <f t="shared" si="0"/>
        <v>11</v>
      </c>
      <c r="J18" s="47" t="s">
        <v>29</v>
      </c>
    </row>
    <row r="19" spans="2:10" x14ac:dyDescent="0.25">
      <c r="B19" s="35" t="s">
        <v>23</v>
      </c>
      <c r="C19" s="40" t="s">
        <v>96</v>
      </c>
      <c r="D19" s="37" t="s">
        <v>129</v>
      </c>
      <c r="E19" s="36" t="s">
        <v>61</v>
      </c>
      <c r="F19" s="35">
        <v>2</v>
      </c>
      <c r="G19" s="35" t="s">
        <v>37</v>
      </c>
      <c r="H19" s="38">
        <v>0.83</v>
      </c>
      <c r="I19" s="38">
        <f t="shared" si="0"/>
        <v>1.66</v>
      </c>
      <c r="J19" s="47" t="s">
        <v>30</v>
      </c>
    </row>
    <row r="20" spans="2:10" s="6" customFormat="1" ht="14.25" customHeight="1" x14ac:dyDescent="0.25">
      <c r="B20" s="35" t="s">
        <v>24</v>
      </c>
      <c r="C20" s="43" t="s">
        <v>57</v>
      </c>
      <c r="D20" s="35" t="s">
        <v>40</v>
      </c>
      <c r="E20" s="36" t="s">
        <v>42</v>
      </c>
      <c r="F20" s="35">
        <v>4</v>
      </c>
      <c r="G20" s="35" t="s">
        <v>37</v>
      </c>
      <c r="H20" s="38">
        <f>62/100</f>
        <v>0.62</v>
      </c>
      <c r="I20" s="38">
        <f t="shared" si="0"/>
        <v>2.48</v>
      </c>
      <c r="J20" s="30" t="s">
        <v>32</v>
      </c>
    </row>
    <row r="21" spans="2:10" s="6" customFormat="1" ht="18" customHeight="1" x14ac:dyDescent="0.25">
      <c r="B21" s="35" t="s">
        <v>25</v>
      </c>
      <c r="C21" s="36" t="s">
        <v>74</v>
      </c>
      <c r="D21" s="35" t="s">
        <v>80</v>
      </c>
      <c r="E21" s="36" t="s">
        <v>42</v>
      </c>
      <c r="F21" s="35">
        <v>4</v>
      </c>
      <c r="G21" s="35" t="s">
        <v>37</v>
      </c>
      <c r="H21" s="38">
        <f>9/200</f>
        <v>4.4999999999999998E-2</v>
      </c>
      <c r="I21" s="38">
        <f t="shared" si="0"/>
        <v>0.18</v>
      </c>
      <c r="J21" s="30" t="s">
        <v>33</v>
      </c>
    </row>
    <row r="22" spans="2:10" ht="16.5" customHeight="1" x14ac:dyDescent="0.25">
      <c r="B22" s="35" t="s">
        <v>26</v>
      </c>
      <c r="C22" s="36" t="s">
        <v>41</v>
      </c>
      <c r="D22" s="35" t="s">
        <v>80</v>
      </c>
      <c r="E22" s="36" t="s">
        <v>42</v>
      </c>
      <c r="F22" s="35">
        <v>4</v>
      </c>
      <c r="G22" s="35" t="s">
        <v>37</v>
      </c>
      <c r="H22" s="38">
        <f>6/200</f>
        <v>0.03</v>
      </c>
      <c r="I22" s="38">
        <f t="shared" si="0"/>
        <v>0.12</v>
      </c>
      <c r="J22" s="30" t="s">
        <v>34</v>
      </c>
    </row>
    <row r="23" spans="2:10" x14ac:dyDescent="0.25">
      <c r="B23" s="35">
        <v>14</v>
      </c>
      <c r="C23" s="36" t="s">
        <v>39</v>
      </c>
      <c r="D23" s="35"/>
      <c r="E23" s="36"/>
      <c r="F23" s="36"/>
      <c r="G23" s="36"/>
      <c r="H23" s="46"/>
      <c r="I23" s="38">
        <v>45</v>
      </c>
      <c r="J23" s="47"/>
    </row>
    <row r="24" spans="2:10" s="6" customFormat="1" ht="20.25" customHeight="1" x14ac:dyDescent="0.25">
      <c r="B24" s="36"/>
      <c r="C24" s="104" t="s">
        <v>38</v>
      </c>
      <c r="D24" s="104"/>
      <c r="E24" s="104"/>
      <c r="F24" s="104"/>
      <c r="G24" s="104"/>
      <c r="H24" s="104"/>
      <c r="I24" s="48">
        <f>SUM(I10:I23)</f>
        <v>115.72000000000001</v>
      </c>
      <c r="J24" s="47"/>
    </row>
    <row r="25" spans="2:10" x14ac:dyDescent="0.25">
      <c r="B25" s="98" t="s">
        <v>90</v>
      </c>
      <c r="C25" s="86"/>
      <c r="D25" s="95"/>
      <c r="E25" s="86"/>
      <c r="F25" s="86"/>
      <c r="G25" s="86"/>
      <c r="H25" s="86"/>
      <c r="I25" s="95"/>
      <c r="J25" s="51"/>
    </row>
    <row r="26" spans="2:10" x14ac:dyDescent="0.25">
      <c r="J26" s="23"/>
    </row>
    <row r="27" spans="2:10" x14ac:dyDescent="0.25">
      <c r="J27" s="23"/>
    </row>
    <row r="28" spans="2:10" x14ac:dyDescent="0.25">
      <c r="J28" s="23"/>
    </row>
    <row r="31" spans="2:10" x14ac:dyDescent="0.25">
      <c r="H31" s="3">
        <f>200*250/(50*50)</f>
        <v>20</v>
      </c>
    </row>
  </sheetData>
  <mergeCells count="6">
    <mergeCell ref="J12:J13"/>
    <mergeCell ref="C24:H24"/>
    <mergeCell ref="B5:D5"/>
    <mergeCell ref="E5:G5"/>
    <mergeCell ref="B6:D6"/>
    <mergeCell ref="E6:G6"/>
  </mergeCells>
  <hyperlinks>
    <hyperlink ref="J10" r:id="rId1" xr:uid="{AD62A453-E4D5-40FB-8100-6D7B3EC476ED}"/>
    <hyperlink ref="J16" r:id="rId2" display="https://www.china-fluorine.cn/sale-14274674-electrolysis-of-water-to-produce-hydrogen-pfsa-membrane-pem-n116w-n117.html" xr:uid="{13E7DEF2-F8A7-480A-862A-E7B73818664B}"/>
    <hyperlink ref="J17" r:id="rId3" xr:uid="{29968A78-C7C7-4E29-80DF-D3A5D01FF6F7}"/>
    <hyperlink ref="J11" r:id="rId4" display="https://www.rapidmetals.co.uk/product/copper-sheet-1mm/" xr:uid="{19F4F58A-D36E-4A99-B2B2-608017BEF5A3}"/>
    <hyperlink ref="J22" r:id="rId5" xr:uid="{79007325-2D31-40F0-9773-A6A7C3E271ED}"/>
    <hyperlink ref="J12" r:id="rId6" xr:uid="{ED89D9C8-8DB4-4922-980D-1A100879803D}"/>
    <hyperlink ref="J14" r:id="rId7" xr:uid="{FF5E9F15-53EC-4D2E-8D91-8E46FBF86CFE}"/>
  </hyperlinks>
  <pageMargins left="0.7" right="0.7" top="0.75" bottom="0.75" header="0.3" footer="0.3"/>
  <drawing r:id="rId8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651643-4588-4FE4-A65D-B0C15D49AFBE}">
  <dimension ref="B1:J44"/>
  <sheetViews>
    <sheetView workbookViewId="0">
      <selection activeCell="B2" sqref="B2"/>
    </sheetView>
  </sheetViews>
  <sheetFormatPr defaultRowHeight="15" x14ac:dyDescent="0.25"/>
  <cols>
    <col min="1" max="1" width="9.140625" style="26"/>
    <col min="2" max="2" width="6.85546875" style="26" customWidth="1"/>
    <col min="3" max="3" width="26.42578125" style="26" customWidth="1"/>
    <col min="4" max="4" width="12.42578125" style="96" customWidth="1"/>
    <col min="5" max="5" width="18.5703125" style="26" customWidth="1"/>
    <col min="6" max="6" width="13.28515625" style="26" customWidth="1"/>
    <col min="7" max="7" width="13.7109375" style="26" customWidth="1"/>
    <col min="8" max="8" width="11.7109375" style="26" customWidth="1"/>
    <col min="9" max="9" width="10" style="96" customWidth="1"/>
    <col min="10" max="10" width="92.7109375" style="26" customWidth="1"/>
    <col min="11" max="16384" width="9.140625" style="26"/>
  </cols>
  <sheetData>
    <row r="1" spans="2:10" s="86" customFormat="1" x14ac:dyDescent="0.25">
      <c r="D1" s="95"/>
      <c r="I1" s="95"/>
    </row>
    <row r="2" spans="2:10" s="86" customFormat="1" x14ac:dyDescent="0.25">
      <c r="B2" s="5" t="s">
        <v>67</v>
      </c>
      <c r="D2" s="95"/>
      <c r="I2" s="95"/>
    </row>
    <row r="3" spans="2:10" s="86" customFormat="1" ht="15.75" thickBot="1" x14ac:dyDescent="0.3">
      <c r="D3" s="95"/>
      <c r="I3" s="95"/>
    </row>
    <row r="4" spans="2:10" s="86" customFormat="1" ht="15.75" thickBot="1" x14ac:dyDescent="0.3">
      <c r="B4" s="118" t="s">
        <v>71</v>
      </c>
      <c r="C4" s="119"/>
      <c r="D4" s="119"/>
      <c r="E4" s="118" t="s">
        <v>72</v>
      </c>
      <c r="F4" s="119"/>
      <c r="G4" s="120"/>
      <c r="I4" s="95"/>
    </row>
    <row r="5" spans="2:10" s="86" customFormat="1" ht="227.25" customHeight="1" thickBot="1" x14ac:dyDescent="0.3">
      <c r="B5" s="121"/>
      <c r="C5" s="122"/>
      <c r="D5" s="122"/>
      <c r="E5" s="123"/>
      <c r="F5" s="124"/>
      <c r="G5" s="125"/>
      <c r="I5" s="95"/>
    </row>
    <row r="6" spans="2:10" s="86" customFormat="1" x14ac:dyDescent="0.25">
      <c r="B6" s="97"/>
      <c r="C6" s="97"/>
      <c r="D6" s="95"/>
      <c r="I6" s="95"/>
    </row>
    <row r="7" spans="2:10" s="86" customFormat="1" ht="18" customHeight="1" x14ac:dyDescent="0.25">
      <c r="B7" s="32" t="s">
        <v>50</v>
      </c>
      <c r="C7" s="32" t="s">
        <v>51</v>
      </c>
      <c r="D7" s="32" t="s">
        <v>52</v>
      </c>
      <c r="E7" s="32" t="s">
        <v>43</v>
      </c>
      <c r="F7" s="32" t="s">
        <v>44</v>
      </c>
      <c r="G7" s="32" t="s">
        <v>45</v>
      </c>
      <c r="H7" s="32" t="s">
        <v>46</v>
      </c>
      <c r="I7" s="32" t="s">
        <v>47</v>
      </c>
      <c r="J7" s="27" t="s">
        <v>1</v>
      </c>
    </row>
    <row r="8" spans="2:10" s="50" customFormat="1" ht="18" customHeight="1" x14ac:dyDescent="0.25">
      <c r="B8" s="35">
        <v>1</v>
      </c>
      <c r="C8" s="36" t="s">
        <v>94</v>
      </c>
      <c r="D8" s="35" t="s">
        <v>132</v>
      </c>
      <c r="E8" s="36" t="s">
        <v>58</v>
      </c>
      <c r="F8" s="35">
        <v>2</v>
      </c>
      <c r="G8" s="35" t="s">
        <v>37</v>
      </c>
      <c r="H8" s="38">
        <f>24.26/4</f>
        <v>6.0650000000000004</v>
      </c>
      <c r="I8" s="38">
        <f t="shared" ref="I8:I18" si="0">H8*F8</f>
        <v>12.13</v>
      </c>
      <c r="J8" s="30" t="s">
        <v>29</v>
      </c>
    </row>
    <row r="9" spans="2:10" s="50" customFormat="1" ht="18" customHeight="1" x14ac:dyDescent="0.25">
      <c r="B9" s="35">
        <v>2</v>
      </c>
      <c r="C9" s="36" t="s">
        <v>95</v>
      </c>
      <c r="D9" s="35" t="s">
        <v>128</v>
      </c>
      <c r="E9" s="36" t="s">
        <v>28</v>
      </c>
      <c r="F9" s="35">
        <v>2</v>
      </c>
      <c r="G9" s="35" t="s">
        <v>37</v>
      </c>
      <c r="H9" s="38">
        <v>0.65</v>
      </c>
      <c r="I9" s="38">
        <f t="shared" si="0"/>
        <v>1.3</v>
      </c>
      <c r="J9" s="30" t="s">
        <v>35</v>
      </c>
    </row>
    <row r="10" spans="2:10" s="86" customFormat="1" ht="18" customHeight="1" x14ac:dyDescent="0.25">
      <c r="B10" s="35" t="s">
        <v>16</v>
      </c>
      <c r="C10" s="36" t="s">
        <v>100</v>
      </c>
      <c r="D10" s="35" t="s">
        <v>129</v>
      </c>
      <c r="E10" s="36" t="s">
        <v>61</v>
      </c>
      <c r="F10" s="35">
        <v>2</v>
      </c>
      <c r="G10" s="35" t="s">
        <v>37</v>
      </c>
      <c r="H10" s="38">
        <v>0.83</v>
      </c>
      <c r="I10" s="38">
        <f t="shared" si="0"/>
        <v>1.66</v>
      </c>
      <c r="J10" s="102" t="s">
        <v>30</v>
      </c>
    </row>
    <row r="11" spans="2:10" s="86" customFormat="1" ht="18" customHeight="1" x14ac:dyDescent="0.25">
      <c r="B11" s="35">
        <v>4</v>
      </c>
      <c r="C11" s="36" t="s">
        <v>101</v>
      </c>
      <c r="D11" s="35" t="s">
        <v>129</v>
      </c>
      <c r="E11" s="36" t="s">
        <v>61</v>
      </c>
      <c r="F11" s="35">
        <v>2</v>
      </c>
      <c r="G11" s="35" t="s">
        <v>37</v>
      </c>
      <c r="H11" s="38">
        <v>0.83</v>
      </c>
      <c r="I11" s="38">
        <f t="shared" si="0"/>
        <v>1.66</v>
      </c>
      <c r="J11" s="103"/>
    </row>
    <row r="12" spans="2:10" s="86" customFormat="1" ht="18" customHeight="1" x14ac:dyDescent="0.25">
      <c r="B12" s="35">
        <v>5</v>
      </c>
      <c r="C12" s="36" t="s">
        <v>102</v>
      </c>
      <c r="D12" s="35" t="s">
        <v>133</v>
      </c>
      <c r="E12" s="36" t="s">
        <v>60</v>
      </c>
      <c r="F12" s="35">
        <v>2</v>
      </c>
      <c r="G12" s="35" t="s">
        <v>37</v>
      </c>
      <c r="H12" s="38">
        <f>18/40</f>
        <v>0.45</v>
      </c>
      <c r="I12" s="38">
        <f t="shared" si="0"/>
        <v>0.9</v>
      </c>
      <c r="J12" s="47" t="s">
        <v>119</v>
      </c>
    </row>
    <row r="13" spans="2:10" s="86" customFormat="1" ht="18" customHeight="1" x14ac:dyDescent="0.25">
      <c r="B13" s="35">
        <v>6</v>
      </c>
      <c r="C13" s="36" t="s">
        <v>103</v>
      </c>
      <c r="D13" s="35" t="s">
        <v>134</v>
      </c>
      <c r="E13" s="36" t="s">
        <v>68</v>
      </c>
      <c r="F13" s="35">
        <v>2</v>
      </c>
      <c r="G13" s="35" t="s">
        <v>37</v>
      </c>
      <c r="H13" s="38">
        <v>8</v>
      </c>
      <c r="I13" s="38">
        <f t="shared" si="0"/>
        <v>16</v>
      </c>
      <c r="J13" s="30" t="s">
        <v>120</v>
      </c>
    </row>
    <row r="14" spans="2:10" s="50" customFormat="1" ht="18" customHeight="1" x14ac:dyDescent="0.25">
      <c r="B14" s="35">
        <v>7</v>
      </c>
      <c r="C14" s="36" t="s">
        <v>48</v>
      </c>
      <c r="D14" s="35" t="s">
        <v>109</v>
      </c>
      <c r="E14" s="43" t="s">
        <v>77</v>
      </c>
      <c r="F14" s="35">
        <v>1</v>
      </c>
      <c r="G14" s="35" t="s">
        <v>37</v>
      </c>
      <c r="H14" s="38">
        <v>19</v>
      </c>
      <c r="I14" s="38">
        <f t="shared" si="0"/>
        <v>19</v>
      </c>
      <c r="J14" s="30" t="s">
        <v>36</v>
      </c>
    </row>
    <row r="15" spans="2:10" s="86" customFormat="1" ht="18" customHeight="1" x14ac:dyDescent="0.25">
      <c r="B15" s="35">
        <v>8</v>
      </c>
      <c r="C15" s="36" t="s">
        <v>96</v>
      </c>
      <c r="D15" s="35" t="s">
        <v>129</v>
      </c>
      <c r="E15" s="36" t="s">
        <v>61</v>
      </c>
      <c r="F15" s="35">
        <v>2</v>
      </c>
      <c r="G15" s="35" t="s">
        <v>37</v>
      </c>
      <c r="H15" s="38">
        <v>0.83</v>
      </c>
      <c r="I15" s="38">
        <f t="shared" si="0"/>
        <v>1.66</v>
      </c>
      <c r="J15" s="28" t="s">
        <v>30</v>
      </c>
    </row>
    <row r="16" spans="2:10" s="50" customFormat="1" ht="18" customHeight="1" x14ac:dyDescent="0.25">
      <c r="B16" s="35">
        <v>9</v>
      </c>
      <c r="C16" s="43" t="s">
        <v>57</v>
      </c>
      <c r="D16" s="35" t="s">
        <v>40</v>
      </c>
      <c r="E16" s="36" t="s">
        <v>42</v>
      </c>
      <c r="F16" s="35">
        <v>4</v>
      </c>
      <c r="G16" s="35" t="s">
        <v>37</v>
      </c>
      <c r="H16" s="38">
        <f>62/100</f>
        <v>0.62</v>
      </c>
      <c r="I16" s="38">
        <f t="shared" si="0"/>
        <v>2.48</v>
      </c>
      <c r="J16" s="30" t="s">
        <v>32</v>
      </c>
    </row>
    <row r="17" spans="2:10" s="50" customFormat="1" ht="18" customHeight="1" x14ac:dyDescent="0.25">
      <c r="B17" s="35">
        <v>10</v>
      </c>
      <c r="C17" s="36" t="s">
        <v>74</v>
      </c>
      <c r="D17" s="35" t="s">
        <v>79</v>
      </c>
      <c r="E17" s="36" t="s">
        <v>42</v>
      </c>
      <c r="F17" s="35">
        <v>4</v>
      </c>
      <c r="G17" s="35" t="s">
        <v>37</v>
      </c>
      <c r="H17" s="38">
        <f>9/200</f>
        <v>4.4999999999999998E-2</v>
      </c>
      <c r="I17" s="38">
        <f t="shared" si="0"/>
        <v>0.18</v>
      </c>
      <c r="J17" s="30" t="s">
        <v>33</v>
      </c>
    </row>
    <row r="18" spans="2:10" s="86" customFormat="1" ht="18" customHeight="1" x14ac:dyDescent="0.25">
      <c r="B18" s="35">
        <v>11</v>
      </c>
      <c r="C18" s="36" t="s">
        <v>41</v>
      </c>
      <c r="D18" s="35" t="s">
        <v>80</v>
      </c>
      <c r="E18" s="36" t="s">
        <v>42</v>
      </c>
      <c r="F18" s="35">
        <v>4</v>
      </c>
      <c r="G18" s="35" t="s">
        <v>37</v>
      </c>
      <c r="H18" s="38">
        <f>6/200</f>
        <v>0.03</v>
      </c>
      <c r="I18" s="38">
        <f t="shared" si="0"/>
        <v>0.12</v>
      </c>
      <c r="J18" s="30" t="s">
        <v>34</v>
      </c>
    </row>
    <row r="19" spans="2:10" s="86" customFormat="1" ht="18" customHeight="1" x14ac:dyDescent="0.25">
      <c r="B19" s="35">
        <v>12</v>
      </c>
      <c r="C19" s="36" t="s">
        <v>39</v>
      </c>
      <c r="D19" s="35"/>
      <c r="E19" s="36"/>
      <c r="F19" s="36"/>
      <c r="G19" s="36"/>
      <c r="H19" s="46"/>
      <c r="I19" s="38">
        <v>50</v>
      </c>
      <c r="J19" s="28"/>
    </row>
    <row r="20" spans="2:10" s="50" customFormat="1" ht="18" customHeight="1" x14ac:dyDescent="0.25">
      <c r="B20" s="36"/>
      <c r="C20" s="115" t="s">
        <v>38</v>
      </c>
      <c r="D20" s="116"/>
      <c r="E20" s="116"/>
      <c r="F20" s="116"/>
      <c r="G20" s="116"/>
      <c r="H20" s="117"/>
      <c r="I20" s="48">
        <f>SUM(I8:I19)</f>
        <v>107.08999999999999</v>
      </c>
      <c r="J20" s="28"/>
    </row>
    <row r="21" spans="2:10" s="86" customFormat="1" ht="18" customHeight="1" x14ac:dyDescent="0.25">
      <c r="B21" s="98" t="s">
        <v>90</v>
      </c>
      <c r="D21" s="95"/>
      <c r="I21" s="95"/>
      <c r="J21" s="29"/>
    </row>
    <row r="22" spans="2:10" s="86" customFormat="1" x14ac:dyDescent="0.25">
      <c r="D22" s="95"/>
      <c r="I22" s="95"/>
      <c r="J22" s="29"/>
    </row>
    <row r="23" spans="2:10" s="86" customFormat="1" x14ac:dyDescent="0.25">
      <c r="D23" s="95"/>
      <c r="I23" s="95"/>
      <c r="J23" s="29"/>
    </row>
    <row r="24" spans="2:10" s="86" customFormat="1" x14ac:dyDescent="0.25">
      <c r="D24" s="95"/>
      <c r="I24" s="95"/>
      <c r="J24" s="29"/>
    </row>
    <row r="25" spans="2:10" s="86" customFormat="1" x14ac:dyDescent="0.25">
      <c r="D25" s="95"/>
      <c r="I25" s="95"/>
      <c r="J25" s="29"/>
    </row>
    <row r="26" spans="2:10" s="86" customFormat="1" x14ac:dyDescent="0.25">
      <c r="D26" s="95"/>
      <c r="I26" s="95"/>
    </row>
    <row r="27" spans="2:10" s="86" customFormat="1" x14ac:dyDescent="0.25">
      <c r="D27" s="95"/>
      <c r="I27" s="95"/>
    </row>
    <row r="28" spans="2:10" s="86" customFormat="1" x14ac:dyDescent="0.25">
      <c r="D28" s="95"/>
      <c r="I28" s="95"/>
    </row>
    <row r="29" spans="2:10" s="86" customFormat="1" x14ac:dyDescent="0.25">
      <c r="D29" s="95"/>
      <c r="I29" s="95"/>
    </row>
    <row r="30" spans="2:10" s="86" customFormat="1" x14ac:dyDescent="0.25">
      <c r="D30" s="95"/>
      <c r="I30" s="95"/>
    </row>
    <row r="31" spans="2:10" s="86" customFormat="1" x14ac:dyDescent="0.25">
      <c r="D31" s="95"/>
      <c r="I31" s="95"/>
    </row>
    <row r="32" spans="2:10" s="86" customFormat="1" x14ac:dyDescent="0.25">
      <c r="D32" s="95"/>
      <c r="I32" s="95"/>
    </row>
    <row r="33" spans="4:9" s="86" customFormat="1" x14ac:dyDescent="0.25">
      <c r="D33" s="95"/>
      <c r="I33" s="95"/>
    </row>
    <row r="34" spans="4:9" s="86" customFormat="1" x14ac:dyDescent="0.25">
      <c r="D34" s="95"/>
      <c r="I34" s="95"/>
    </row>
    <row r="35" spans="4:9" s="86" customFormat="1" x14ac:dyDescent="0.25">
      <c r="D35" s="95"/>
      <c r="I35" s="95"/>
    </row>
    <row r="36" spans="4:9" s="86" customFormat="1" x14ac:dyDescent="0.25">
      <c r="D36" s="95"/>
      <c r="I36" s="95"/>
    </row>
    <row r="37" spans="4:9" s="86" customFormat="1" x14ac:dyDescent="0.25">
      <c r="D37" s="95"/>
      <c r="I37" s="95"/>
    </row>
    <row r="38" spans="4:9" s="86" customFormat="1" x14ac:dyDescent="0.25">
      <c r="D38" s="95"/>
      <c r="I38" s="95"/>
    </row>
    <row r="39" spans="4:9" s="86" customFormat="1" x14ac:dyDescent="0.25">
      <c r="D39" s="95"/>
      <c r="I39" s="95"/>
    </row>
    <row r="40" spans="4:9" s="86" customFormat="1" x14ac:dyDescent="0.25">
      <c r="D40" s="95"/>
      <c r="I40" s="95"/>
    </row>
    <row r="41" spans="4:9" s="86" customFormat="1" x14ac:dyDescent="0.25">
      <c r="D41" s="95"/>
      <c r="I41" s="95"/>
    </row>
    <row r="42" spans="4:9" s="86" customFormat="1" x14ac:dyDescent="0.25">
      <c r="D42" s="95"/>
      <c r="I42" s="95"/>
    </row>
    <row r="43" spans="4:9" s="86" customFormat="1" x14ac:dyDescent="0.25">
      <c r="D43" s="95"/>
      <c r="I43" s="95"/>
    </row>
    <row r="44" spans="4:9" s="86" customFormat="1" x14ac:dyDescent="0.25">
      <c r="D44" s="95"/>
      <c r="I44" s="95"/>
    </row>
  </sheetData>
  <mergeCells count="6">
    <mergeCell ref="J10:J11"/>
    <mergeCell ref="C20:H20"/>
    <mergeCell ref="B4:D4"/>
    <mergeCell ref="E4:G4"/>
    <mergeCell ref="B5:D5"/>
    <mergeCell ref="E5:G5"/>
  </mergeCells>
  <hyperlinks>
    <hyperlink ref="J10" r:id="rId1" xr:uid="{9378433E-18A2-4866-AAC5-10EF09109C36}"/>
    <hyperlink ref="J18" r:id="rId2" xr:uid="{66F94F84-EA00-4D4E-A9D8-DBA20C2C19D2}"/>
    <hyperlink ref="J9" r:id="rId3" display="https://www.rapidmetals.co.uk/product/copper-sheet-1mm/" xr:uid="{C1FC7185-A87A-4886-A08B-CFB79898132D}"/>
    <hyperlink ref="J14" r:id="rId4" display="https://www.china-fluorine.cn/sale-14274674-electrolysis-of-water-to-produce-hydrogen-pfsa-membrane-pem-n116w-n117.html" xr:uid="{8433DE5A-E944-40EA-9568-39D735117622}"/>
    <hyperlink ref="J8" r:id="rId5" xr:uid="{A817FE29-77D7-4BE1-8413-CCEA1B216407}"/>
    <hyperlink ref="J13" r:id="rId6" display="https://www.ebay.com/itm/184978953097?var=692764805760&amp;norover=1&amp;mkevt=1&amp;mkrid=711-166996-562373-7&amp;mkcid=2&amp;itemid=692764805760_184978953097&amp;targetid=293946777986&amp;device=c&amp;mktype=pla&amp;googleloc=1028580&amp;poi=&amp;campaignid=19182205373&amp;mkgroupid=147161015991&amp;rlsatarget=pla-293946777986&amp;abcId=9304034&amp;merchantid=119648210&amp;gclid=Cj0KCQjwj5mpBhDJARIsAOVjBdqtjX3N0ozkFM0As5aD3rHzqk28u6Qjtbi2EajB7m5IJXijd6S1HtMaAmISEALw_wcB" xr:uid="{C10810F8-74F5-4890-9630-AA6EF664FAA5}"/>
  </hyperlinks>
  <pageMargins left="0.7" right="0.7" top="0.75" bottom="0.75" header="0.3" footer="0.3"/>
  <drawing r:id="rId7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2161A6-0635-407B-8F38-7894AF8F7823}">
  <dimension ref="A1:AQ192"/>
  <sheetViews>
    <sheetView zoomScaleNormal="100" workbookViewId="0">
      <selection activeCell="J10" sqref="J10"/>
    </sheetView>
  </sheetViews>
  <sheetFormatPr defaultRowHeight="15" x14ac:dyDescent="0.25"/>
  <cols>
    <col min="2" max="2" width="6.85546875" customWidth="1"/>
    <col min="3" max="3" width="26.42578125" customWidth="1"/>
    <col min="4" max="4" width="12.42578125" style="1" customWidth="1"/>
    <col min="5" max="5" width="19.28515625" customWidth="1"/>
    <col min="6" max="6" width="13.28515625" customWidth="1"/>
    <col min="7" max="7" width="11.42578125" customWidth="1"/>
    <col min="8" max="8" width="11.7109375" customWidth="1"/>
    <col min="9" max="9" width="10" style="1" customWidth="1"/>
    <col min="10" max="10" width="104.5703125" customWidth="1"/>
    <col min="13" max="43" width="9.140625" style="3"/>
  </cols>
  <sheetData>
    <row r="1" spans="1:12" x14ac:dyDescent="0.25">
      <c r="A1" s="3"/>
      <c r="B1" s="3"/>
      <c r="C1" s="3"/>
      <c r="D1" s="4"/>
      <c r="E1" s="3"/>
      <c r="F1" s="3"/>
      <c r="G1" s="3"/>
      <c r="H1" s="3"/>
      <c r="I1" s="4"/>
      <c r="J1" s="3"/>
      <c r="K1" s="3"/>
      <c r="L1" s="3"/>
    </row>
    <row r="2" spans="1:12" x14ac:dyDescent="0.25">
      <c r="A2" s="3"/>
      <c r="B2" s="5" t="s">
        <v>69</v>
      </c>
      <c r="C2" s="5"/>
      <c r="D2" s="4"/>
      <c r="E2" s="3"/>
      <c r="F2" s="3"/>
      <c r="G2" s="3"/>
      <c r="H2" s="3"/>
      <c r="I2" s="4"/>
      <c r="J2" s="3"/>
      <c r="K2" s="3"/>
      <c r="L2" s="3"/>
    </row>
    <row r="3" spans="1:12" ht="15.75" thickBot="1" x14ac:dyDescent="0.3">
      <c r="A3" s="3"/>
      <c r="B3" s="5"/>
      <c r="C3" s="5"/>
      <c r="D3" s="4"/>
      <c r="E3" s="3"/>
      <c r="F3" s="3"/>
      <c r="G3" s="3"/>
      <c r="H3" s="3"/>
      <c r="I3" s="4"/>
      <c r="J3" s="3"/>
      <c r="K3" s="3"/>
      <c r="L3" s="3"/>
    </row>
    <row r="4" spans="1:12" ht="15.75" thickBot="1" x14ac:dyDescent="0.3">
      <c r="A4" s="3"/>
      <c r="B4" s="126" t="s">
        <v>71</v>
      </c>
      <c r="C4" s="127"/>
      <c r="D4" s="128"/>
      <c r="E4" s="126" t="s">
        <v>72</v>
      </c>
      <c r="F4" s="127"/>
      <c r="G4" s="129"/>
      <c r="H4" s="3"/>
      <c r="I4" s="4"/>
      <c r="J4" s="3"/>
      <c r="K4" s="3"/>
      <c r="L4" s="3"/>
    </row>
    <row r="5" spans="1:12" x14ac:dyDescent="0.25">
      <c r="A5" s="3"/>
      <c r="B5" s="9"/>
      <c r="C5" s="5"/>
      <c r="D5" s="4"/>
      <c r="E5" s="130"/>
      <c r="F5" s="131"/>
      <c r="G5" s="132"/>
      <c r="H5" s="3"/>
      <c r="I5" s="4"/>
      <c r="J5" s="3"/>
      <c r="K5" s="3"/>
      <c r="L5" s="3"/>
    </row>
    <row r="6" spans="1:12" x14ac:dyDescent="0.25">
      <c r="A6" s="3"/>
      <c r="B6" s="9"/>
      <c r="C6" s="5"/>
      <c r="D6" s="4"/>
      <c r="E6" s="133"/>
      <c r="F6" s="134"/>
      <c r="G6" s="135"/>
      <c r="H6" s="3"/>
      <c r="I6" s="4"/>
      <c r="J6" s="3"/>
      <c r="K6" s="3"/>
      <c r="L6" s="3"/>
    </row>
    <row r="7" spans="1:12" x14ac:dyDescent="0.25">
      <c r="A7" s="3"/>
      <c r="B7" s="9"/>
      <c r="C7" s="5"/>
      <c r="D7" s="4"/>
      <c r="E7" s="133"/>
      <c r="F7" s="134"/>
      <c r="G7" s="135"/>
      <c r="H7" s="3"/>
      <c r="I7" s="4"/>
      <c r="J7" s="3"/>
      <c r="K7" s="3"/>
      <c r="L7" s="3"/>
    </row>
    <row r="8" spans="1:12" x14ac:dyDescent="0.25">
      <c r="A8" s="3"/>
      <c r="B8" s="9"/>
      <c r="C8" s="5"/>
      <c r="D8" s="4"/>
      <c r="E8" s="133"/>
      <c r="F8" s="134"/>
      <c r="G8" s="135"/>
      <c r="H8" s="3"/>
      <c r="I8" s="4"/>
      <c r="J8" s="3"/>
      <c r="K8" s="3"/>
      <c r="L8" s="3"/>
    </row>
    <row r="9" spans="1:12" x14ac:dyDescent="0.25">
      <c r="A9" s="3"/>
      <c r="B9" s="9"/>
      <c r="C9" s="5"/>
      <c r="D9" s="4"/>
      <c r="E9" s="133"/>
      <c r="F9" s="134"/>
      <c r="G9" s="135"/>
      <c r="H9" s="3"/>
      <c r="I9" s="4"/>
      <c r="J9" s="3"/>
      <c r="K9" s="3"/>
      <c r="L9" s="3"/>
    </row>
    <row r="10" spans="1:12" x14ac:dyDescent="0.25">
      <c r="A10" s="3"/>
      <c r="B10" s="9"/>
      <c r="C10" s="5"/>
      <c r="D10" s="4"/>
      <c r="E10" s="133"/>
      <c r="F10" s="134"/>
      <c r="G10" s="135"/>
      <c r="H10" s="3"/>
      <c r="I10" s="4"/>
      <c r="J10" s="3"/>
      <c r="K10" s="3"/>
      <c r="L10" s="3"/>
    </row>
    <row r="11" spans="1:12" x14ac:dyDescent="0.25">
      <c r="A11" s="3"/>
      <c r="B11" s="9"/>
      <c r="C11" s="5"/>
      <c r="D11" s="4"/>
      <c r="E11" s="133"/>
      <c r="F11" s="134"/>
      <c r="G11" s="135"/>
      <c r="H11" s="3"/>
      <c r="I11" s="4"/>
      <c r="J11" s="3"/>
      <c r="K11" s="3"/>
      <c r="L11" s="3"/>
    </row>
    <row r="12" spans="1:12" x14ac:dyDescent="0.25">
      <c r="A12" s="3"/>
      <c r="B12" s="9"/>
      <c r="C12" s="5"/>
      <c r="D12" s="4"/>
      <c r="E12" s="133"/>
      <c r="F12" s="134"/>
      <c r="G12" s="135"/>
      <c r="H12" s="3"/>
      <c r="I12" s="4"/>
      <c r="J12" s="3"/>
      <c r="K12" s="3"/>
      <c r="L12" s="3"/>
    </row>
    <row r="13" spans="1:12" x14ac:dyDescent="0.25">
      <c r="A13" s="3"/>
      <c r="B13" s="9"/>
      <c r="C13" s="5"/>
      <c r="D13" s="4"/>
      <c r="E13" s="133"/>
      <c r="F13" s="134"/>
      <c r="G13" s="135"/>
      <c r="H13" s="3"/>
      <c r="I13" s="4"/>
      <c r="J13" s="3"/>
      <c r="K13" s="3"/>
      <c r="L13" s="3"/>
    </row>
    <row r="14" spans="1:12" x14ac:dyDescent="0.25">
      <c r="A14" s="3"/>
      <c r="B14" s="9"/>
      <c r="C14" s="5"/>
      <c r="D14" s="4"/>
      <c r="E14" s="133"/>
      <c r="F14" s="134"/>
      <c r="G14" s="135"/>
      <c r="H14" s="3"/>
      <c r="I14" s="4"/>
      <c r="J14" s="3"/>
      <c r="K14" s="3"/>
      <c r="L14" s="3"/>
    </row>
    <row r="15" spans="1:12" x14ac:dyDescent="0.25">
      <c r="A15" s="3"/>
      <c r="B15" s="9"/>
      <c r="C15" s="5"/>
      <c r="D15" s="4"/>
      <c r="E15" s="133"/>
      <c r="F15" s="134"/>
      <c r="G15" s="135"/>
      <c r="H15" s="3"/>
      <c r="I15" s="4"/>
      <c r="J15" s="3"/>
      <c r="K15" s="3"/>
      <c r="L15" s="3"/>
    </row>
    <row r="16" spans="1:12" x14ac:dyDescent="0.25">
      <c r="A16" s="3"/>
      <c r="B16" s="9"/>
      <c r="C16" s="5"/>
      <c r="D16" s="4"/>
      <c r="E16" s="133"/>
      <c r="F16" s="134"/>
      <c r="G16" s="135"/>
      <c r="H16" s="3"/>
      <c r="I16" s="4"/>
      <c r="J16" s="3"/>
      <c r="K16" s="3"/>
      <c r="L16" s="3"/>
    </row>
    <row r="17" spans="1:43" x14ac:dyDescent="0.25">
      <c r="A17" s="3"/>
      <c r="B17" s="9"/>
      <c r="C17" s="5"/>
      <c r="D17" s="4"/>
      <c r="E17" s="133"/>
      <c r="F17" s="134"/>
      <c r="G17" s="135"/>
      <c r="H17" s="3"/>
      <c r="I17" s="4"/>
      <c r="J17" s="3"/>
      <c r="K17" s="3"/>
      <c r="L17" s="3"/>
    </row>
    <row r="18" spans="1:43" x14ac:dyDescent="0.25">
      <c r="A18" s="3"/>
      <c r="B18" s="9"/>
      <c r="C18" s="5"/>
      <c r="D18" s="4"/>
      <c r="E18" s="133"/>
      <c r="F18" s="134"/>
      <c r="G18" s="135"/>
      <c r="H18" s="3"/>
      <c r="I18" s="4"/>
      <c r="J18" s="3"/>
      <c r="K18" s="3"/>
      <c r="L18" s="3"/>
    </row>
    <row r="19" spans="1:43" x14ac:dyDescent="0.25">
      <c r="A19" s="3"/>
      <c r="B19" s="9"/>
      <c r="C19" s="5"/>
      <c r="D19" s="4"/>
      <c r="E19" s="133"/>
      <c r="F19" s="134"/>
      <c r="G19" s="135"/>
      <c r="H19" s="3"/>
      <c r="I19" s="4"/>
      <c r="J19" s="3"/>
      <c r="K19" s="3"/>
      <c r="L19" s="3"/>
    </row>
    <row r="20" spans="1:43" ht="15.75" thickBot="1" x14ac:dyDescent="0.3">
      <c r="A20" s="3"/>
      <c r="B20" s="10"/>
      <c r="C20" s="11"/>
      <c r="D20" s="7"/>
      <c r="E20" s="108"/>
      <c r="F20" s="109"/>
      <c r="G20" s="136"/>
      <c r="H20" s="3"/>
      <c r="I20" s="4"/>
      <c r="J20" s="3"/>
      <c r="K20" s="3"/>
      <c r="L20" s="3"/>
    </row>
    <row r="21" spans="1:43" x14ac:dyDescent="0.25">
      <c r="A21" s="3"/>
      <c r="B21" s="3"/>
      <c r="C21" s="3"/>
      <c r="D21" s="4"/>
      <c r="E21" s="3"/>
      <c r="F21" s="3"/>
      <c r="G21" s="3"/>
      <c r="H21" s="3"/>
      <c r="I21" s="4"/>
      <c r="J21" s="21"/>
      <c r="K21" s="3"/>
      <c r="L21" s="3"/>
    </row>
    <row r="22" spans="1:43" x14ac:dyDescent="0.25">
      <c r="A22" s="86"/>
      <c r="B22" s="87" t="s">
        <v>50</v>
      </c>
      <c r="C22" s="87" t="s">
        <v>51</v>
      </c>
      <c r="D22" s="87" t="s">
        <v>52</v>
      </c>
      <c r="E22" s="87" t="s">
        <v>43</v>
      </c>
      <c r="F22" s="87" t="s">
        <v>44</v>
      </c>
      <c r="G22" s="87" t="s">
        <v>45</v>
      </c>
      <c r="H22" s="87" t="s">
        <v>46</v>
      </c>
      <c r="I22" s="87" t="s">
        <v>47</v>
      </c>
      <c r="J22" s="27" t="s">
        <v>1</v>
      </c>
      <c r="K22" s="3"/>
      <c r="L22" s="3"/>
    </row>
    <row r="23" spans="1:43" s="2" customFormat="1" ht="18" customHeight="1" x14ac:dyDescent="0.25">
      <c r="A23" s="50"/>
      <c r="B23" s="35">
        <v>1</v>
      </c>
      <c r="C23" s="36" t="s">
        <v>94</v>
      </c>
      <c r="D23" s="37" t="s">
        <v>132</v>
      </c>
      <c r="E23" s="36" t="s">
        <v>58</v>
      </c>
      <c r="F23" s="35">
        <v>2</v>
      </c>
      <c r="G23" s="35" t="s">
        <v>37</v>
      </c>
      <c r="H23" s="38">
        <f>24.26/4</f>
        <v>6.0650000000000004</v>
      </c>
      <c r="I23" s="38">
        <f>H23*F23</f>
        <v>12.13</v>
      </c>
      <c r="J23" s="30" t="s">
        <v>29</v>
      </c>
      <c r="K23" s="6"/>
      <c r="L23" s="6"/>
      <c r="M23" s="6"/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6"/>
      <c r="AM23" s="6"/>
      <c r="AN23" s="6"/>
      <c r="AO23" s="6"/>
      <c r="AP23" s="6"/>
      <c r="AQ23" s="6"/>
    </row>
    <row r="24" spans="1:43" s="2" customFormat="1" ht="18" customHeight="1" x14ac:dyDescent="0.25">
      <c r="A24" s="50"/>
      <c r="B24" s="35">
        <v>2</v>
      </c>
      <c r="C24" s="36" t="s">
        <v>95</v>
      </c>
      <c r="D24" s="37" t="s">
        <v>128</v>
      </c>
      <c r="E24" s="36" t="s">
        <v>28</v>
      </c>
      <c r="F24" s="35">
        <v>2</v>
      </c>
      <c r="G24" s="35" t="s">
        <v>37</v>
      </c>
      <c r="H24" s="38">
        <v>0.65</v>
      </c>
      <c r="I24" s="38">
        <f t="shared" ref="I24:I31" si="0">H24*F24</f>
        <v>1.3</v>
      </c>
      <c r="J24" s="30" t="s">
        <v>35</v>
      </c>
      <c r="K24" s="6"/>
      <c r="L24" s="6"/>
      <c r="M24" s="6"/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6"/>
      <c r="AM24" s="6"/>
      <c r="AN24" s="6"/>
      <c r="AO24" s="6"/>
      <c r="AP24" s="6"/>
      <c r="AQ24" s="6"/>
    </row>
    <row r="25" spans="1:43" ht="18" customHeight="1" x14ac:dyDescent="0.25">
      <c r="A25" s="86"/>
      <c r="B25" s="88" t="s">
        <v>16</v>
      </c>
      <c r="C25" s="89" t="s">
        <v>100</v>
      </c>
      <c r="D25" s="90" t="s">
        <v>129</v>
      </c>
      <c r="E25" s="89" t="s">
        <v>61</v>
      </c>
      <c r="F25" s="88">
        <v>2</v>
      </c>
      <c r="G25" s="88" t="s">
        <v>37</v>
      </c>
      <c r="H25" s="38">
        <v>0.83</v>
      </c>
      <c r="I25" s="38">
        <f t="shared" si="0"/>
        <v>1.66</v>
      </c>
      <c r="J25" s="102" t="s">
        <v>30</v>
      </c>
      <c r="K25" s="3"/>
      <c r="L25" s="3"/>
    </row>
    <row r="26" spans="1:43" ht="18" customHeight="1" x14ac:dyDescent="0.25">
      <c r="A26" s="86"/>
      <c r="B26" s="88" t="s">
        <v>17</v>
      </c>
      <c r="C26" s="89" t="s">
        <v>101</v>
      </c>
      <c r="D26" s="90" t="s">
        <v>129</v>
      </c>
      <c r="E26" s="89" t="s">
        <v>61</v>
      </c>
      <c r="F26" s="88">
        <v>2</v>
      </c>
      <c r="G26" s="35" t="s">
        <v>37</v>
      </c>
      <c r="H26" s="38">
        <v>0.83</v>
      </c>
      <c r="I26" s="38">
        <f t="shared" si="0"/>
        <v>1.66</v>
      </c>
      <c r="J26" s="103"/>
      <c r="K26" s="3"/>
      <c r="L26" s="3"/>
    </row>
    <row r="27" spans="1:43" ht="18" customHeight="1" x14ac:dyDescent="0.25">
      <c r="A27" s="86"/>
      <c r="B27" s="90" t="s">
        <v>18</v>
      </c>
      <c r="C27" s="92" t="s">
        <v>70</v>
      </c>
      <c r="D27" s="90" t="s">
        <v>135</v>
      </c>
      <c r="E27" s="92" t="s">
        <v>146</v>
      </c>
      <c r="F27" s="90">
        <v>2</v>
      </c>
      <c r="G27" s="37" t="s">
        <v>37</v>
      </c>
      <c r="H27" s="93">
        <f>24/4</f>
        <v>6</v>
      </c>
      <c r="I27" s="38">
        <f t="shared" si="0"/>
        <v>12</v>
      </c>
      <c r="J27" s="30" t="s">
        <v>120</v>
      </c>
      <c r="K27" s="3"/>
      <c r="L27" s="3"/>
    </row>
    <row r="28" spans="1:43" s="2" customFormat="1" ht="18" customHeight="1" x14ac:dyDescent="0.25">
      <c r="A28" s="50"/>
      <c r="B28" s="35">
        <v>7</v>
      </c>
      <c r="C28" s="36" t="s">
        <v>48</v>
      </c>
      <c r="D28" s="37" t="s">
        <v>109</v>
      </c>
      <c r="E28" s="43" t="s">
        <v>77</v>
      </c>
      <c r="F28" s="35">
        <v>1</v>
      </c>
      <c r="G28" s="35" t="s">
        <v>37</v>
      </c>
      <c r="H28" s="38">
        <v>19</v>
      </c>
      <c r="I28" s="38">
        <f t="shared" si="0"/>
        <v>19</v>
      </c>
      <c r="J28" s="30" t="s">
        <v>36</v>
      </c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6"/>
      <c r="AM28" s="6"/>
      <c r="AN28" s="6"/>
      <c r="AO28" s="6"/>
      <c r="AP28" s="6"/>
      <c r="AQ28" s="6"/>
    </row>
    <row r="29" spans="1:43" s="2" customFormat="1" ht="18" customHeight="1" x14ac:dyDescent="0.25">
      <c r="A29" s="50"/>
      <c r="B29" s="35">
        <v>8</v>
      </c>
      <c r="C29" s="43" t="s">
        <v>57</v>
      </c>
      <c r="D29" s="35" t="s">
        <v>40</v>
      </c>
      <c r="E29" s="36" t="s">
        <v>42</v>
      </c>
      <c r="F29" s="35">
        <v>4</v>
      </c>
      <c r="G29" s="35" t="s">
        <v>37</v>
      </c>
      <c r="H29" s="38">
        <f>62/100</f>
        <v>0.62</v>
      </c>
      <c r="I29" s="38">
        <f t="shared" si="0"/>
        <v>2.48</v>
      </c>
      <c r="J29" s="30" t="s">
        <v>32</v>
      </c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6"/>
      <c r="AM29" s="6"/>
      <c r="AN29" s="6"/>
      <c r="AO29" s="6"/>
      <c r="AP29" s="6"/>
      <c r="AQ29" s="6"/>
    </row>
    <row r="30" spans="1:43" s="2" customFormat="1" ht="18" customHeight="1" x14ac:dyDescent="0.25">
      <c r="A30" s="50"/>
      <c r="B30" s="88">
        <v>9</v>
      </c>
      <c r="C30" s="36" t="s">
        <v>74</v>
      </c>
      <c r="D30" s="35" t="s">
        <v>79</v>
      </c>
      <c r="E30" s="36" t="s">
        <v>42</v>
      </c>
      <c r="F30" s="35">
        <v>4</v>
      </c>
      <c r="G30" s="88" t="s">
        <v>37</v>
      </c>
      <c r="H30" s="38">
        <f>9/200</f>
        <v>4.4999999999999998E-2</v>
      </c>
      <c r="I30" s="38">
        <f t="shared" si="0"/>
        <v>0.18</v>
      </c>
      <c r="J30" s="30" t="s">
        <v>33</v>
      </c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6"/>
      <c r="AM30" s="6"/>
      <c r="AN30" s="6"/>
      <c r="AO30" s="6"/>
      <c r="AP30" s="6"/>
      <c r="AQ30" s="6"/>
    </row>
    <row r="31" spans="1:43" ht="18" customHeight="1" x14ac:dyDescent="0.25">
      <c r="A31" s="86"/>
      <c r="B31" s="88">
        <v>10</v>
      </c>
      <c r="C31" s="89" t="s">
        <v>41</v>
      </c>
      <c r="D31" s="88" t="s">
        <v>80</v>
      </c>
      <c r="E31" s="36" t="s">
        <v>42</v>
      </c>
      <c r="F31" s="88">
        <v>4</v>
      </c>
      <c r="G31" s="35" t="s">
        <v>37</v>
      </c>
      <c r="H31" s="91">
        <f>6/200</f>
        <v>0.03</v>
      </c>
      <c r="I31" s="38">
        <f t="shared" si="0"/>
        <v>0.12</v>
      </c>
      <c r="J31" s="31" t="s">
        <v>34</v>
      </c>
      <c r="K31" s="3"/>
      <c r="L31" s="3"/>
    </row>
    <row r="32" spans="1:43" ht="18" customHeight="1" x14ac:dyDescent="0.25">
      <c r="A32" s="86"/>
      <c r="B32" s="88">
        <v>11</v>
      </c>
      <c r="C32" s="89" t="s">
        <v>39</v>
      </c>
      <c r="D32" s="88"/>
      <c r="E32" s="89"/>
      <c r="F32" s="89"/>
      <c r="G32" s="89"/>
      <c r="H32" s="94"/>
      <c r="I32" s="91">
        <v>140</v>
      </c>
      <c r="J32" s="28"/>
      <c r="K32" s="3"/>
      <c r="L32" s="3"/>
    </row>
    <row r="33" spans="1:43" s="2" customFormat="1" ht="18" customHeight="1" x14ac:dyDescent="0.25">
      <c r="A33" s="50"/>
      <c r="B33" s="36"/>
      <c r="C33" s="104" t="s">
        <v>38</v>
      </c>
      <c r="D33" s="104"/>
      <c r="E33" s="104"/>
      <c r="F33" s="104"/>
      <c r="G33" s="104"/>
      <c r="H33" s="104"/>
      <c r="I33" s="48">
        <f>SUM(I23:I32)</f>
        <v>190.53</v>
      </c>
      <c r="J33" s="28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6"/>
      <c r="AM33" s="6"/>
      <c r="AN33" s="6"/>
      <c r="AO33" s="6"/>
      <c r="AP33" s="6"/>
      <c r="AQ33" s="6"/>
    </row>
    <row r="34" spans="1:43" x14ac:dyDescent="0.25">
      <c r="A34" s="86"/>
      <c r="B34" s="86"/>
      <c r="C34" s="86"/>
      <c r="D34" s="95"/>
      <c r="E34" s="86"/>
      <c r="F34" s="86"/>
      <c r="G34" s="86"/>
      <c r="H34" s="86"/>
      <c r="I34" s="95"/>
      <c r="J34" s="29"/>
      <c r="K34" s="3"/>
      <c r="L34" s="3"/>
    </row>
    <row r="35" spans="1:43" x14ac:dyDescent="0.25">
      <c r="A35" s="86"/>
      <c r="B35" s="86"/>
      <c r="C35" s="86"/>
      <c r="D35" s="95"/>
      <c r="E35" s="86"/>
      <c r="F35" s="86"/>
      <c r="G35" s="86"/>
      <c r="H35" s="86"/>
      <c r="I35" s="95"/>
      <c r="J35" s="29"/>
      <c r="K35" s="3"/>
      <c r="L35" s="3"/>
    </row>
    <row r="36" spans="1:43" x14ac:dyDescent="0.25">
      <c r="A36" s="3"/>
      <c r="B36" s="3"/>
      <c r="C36" s="3"/>
      <c r="D36" s="4"/>
      <c r="E36" s="3"/>
      <c r="F36" s="3"/>
      <c r="G36" s="3"/>
      <c r="H36" s="3"/>
      <c r="I36" s="4"/>
      <c r="J36" s="21"/>
      <c r="K36" s="3"/>
      <c r="L36" s="3"/>
    </row>
    <row r="37" spans="1:43" x14ac:dyDescent="0.25">
      <c r="A37" s="3"/>
      <c r="B37" s="3"/>
      <c r="C37" s="3"/>
      <c r="D37" s="4"/>
      <c r="E37" s="3"/>
      <c r="F37" s="3"/>
      <c r="G37" s="3"/>
      <c r="H37" s="3"/>
      <c r="I37" s="4"/>
      <c r="J37" s="21"/>
      <c r="K37" s="3"/>
      <c r="L37" s="3"/>
    </row>
    <row r="38" spans="1:43" x14ac:dyDescent="0.25">
      <c r="A38" s="3"/>
      <c r="B38" s="3"/>
      <c r="C38" s="3"/>
      <c r="D38" s="4"/>
      <c r="E38" s="3"/>
      <c r="F38" s="3"/>
      <c r="G38" s="3"/>
      <c r="H38" s="3"/>
      <c r="I38" s="4"/>
      <c r="J38" s="21"/>
      <c r="K38" s="3"/>
      <c r="L38" s="3"/>
    </row>
    <row r="39" spans="1:43" x14ac:dyDescent="0.25">
      <c r="A39" s="3"/>
      <c r="B39" s="3"/>
      <c r="C39" s="3"/>
      <c r="D39" s="4"/>
      <c r="E39" s="3"/>
      <c r="F39" s="3"/>
      <c r="G39" s="3"/>
      <c r="H39" s="3"/>
      <c r="I39" s="4"/>
      <c r="J39" s="3"/>
      <c r="K39" s="3"/>
      <c r="L39" s="3"/>
    </row>
    <row r="40" spans="1:43" x14ac:dyDescent="0.25">
      <c r="A40" s="3"/>
      <c r="B40" s="3"/>
      <c r="C40" s="3"/>
      <c r="D40" s="4"/>
      <c r="E40" s="3"/>
      <c r="F40" s="3"/>
      <c r="G40" s="3"/>
      <c r="H40" s="3"/>
      <c r="I40" s="4"/>
      <c r="J40" s="3"/>
      <c r="K40" s="3"/>
      <c r="L40" s="3"/>
    </row>
    <row r="41" spans="1:43" x14ac:dyDescent="0.25">
      <c r="A41" s="3"/>
      <c r="B41" s="3"/>
      <c r="C41" s="3"/>
      <c r="D41" s="4"/>
      <c r="E41" s="3"/>
      <c r="F41" s="3"/>
      <c r="G41" s="3"/>
      <c r="H41" s="3"/>
      <c r="I41" s="4"/>
      <c r="J41" s="3"/>
      <c r="K41" s="3"/>
      <c r="L41" s="3"/>
    </row>
    <row r="42" spans="1:43" x14ac:dyDescent="0.25">
      <c r="A42" s="3"/>
      <c r="B42" s="3"/>
      <c r="C42" s="3"/>
      <c r="D42" s="4"/>
      <c r="E42" s="3"/>
      <c r="F42" s="3"/>
      <c r="G42" s="3"/>
      <c r="H42" s="3"/>
      <c r="I42" s="4"/>
      <c r="J42" s="3"/>
      <c r="K42" s="3"/>
      <c r="L42" s="3"/>
    </row>
    <row r="43" spans="1:43" x14ac:dyDescent="0.25">
      <c r="A43" s="3"/>
      <c r="B43" s="3"/>
      <c r="C43" s="3"/>
      <c r="D43" s="4"/>
      <c r="E43" s="3"/>
      <c r="F43" s="3"/>
      <c r="G43" s="3"/>
      <c r="H43" s="3"/>
      <c r="I43" s="4"/>
      <c r="J43" s="3"/>
      <c r="K43" s="3"/>
      <c r="L43" s="3"/>
    </row>
    <row r="44" spans="1:43" x14ac:dyDescent="0.25">
      <c r="A44" s="3"/>
      <c r="B44" s="3"/>
      <c r="C44" s="3"/>
      <c r="D44" s="4"/>
      <c r="E44" s="3"/>
      <c r="F44" s="3"/>
      <c r="G44" s="3"/>
      <c r="H44" s="3"/>
      <c r="I44" s="4"/>
      <c r="J44" s="3"/>
      <c r="K44" s="3"/>
      <c r="L44" s="3"/>
    </row>
    <row r="45" spans="1:43" x14ac:dyDescent="0.25">
      <c r="A45" s="3"/>
      <c r="B45" s="3"/>
      <c r="C45" s="3"/>
      <c r="D45" s="4"/>
      <c r="E45" s="3"/>
      <c r="F45" s="3"/>
      <c r="G45" s="3"/>
      <c r="H45" s="3"/>
      <c r="I45" s="4"/>
      <c r="J45" s="3"/>
      <c r="K45" s="3"/>
      <c r="L45" s="3"/>
    </row>
    <row r="46" spans="1:43" x14ac:dyDescent="0.25">
      <c r="A46" s="3"/>
      <c r="B46" s="3"/>
      <c r="C46" s="3"/>
      <c r="D46" s="4"/>
      <c r="E46" s="3"/>
      <c r="F46" s="3"/>
      <c r="G46" s="3"/>
      <c r="H46" s="3"/>
      <c r="I46" s="4"/>
      <c r="J46" s="3"/>
      <c r="K46" s="3"/>
      <c r="L46" s="3"/>
    </row>
    <row r="47" spans="1:43" x14ac:dyDescent="0.25">
      <c r="A47" s="3"/>
      <c r="B47" s="3"/>
      <c r="C47" s="3"/>
      <c r="D47" s="4"/>
      <c r="E47" s="3"/>
      <c r="F47" s="3"/>
      <c r="G47" s="3"/>
      <c r="H47" s="3"/>
      <c r="I47" s="4"/>
      <c r="J47" s="3"/>
      <c r="K47" s="3"/>
      <c r="L47" s="3"/>
    </row>
    <row r="48" spans="1:43" x14ac:dyDescent="0.25">
      <c r="A48" s="3"/>
      <c r="B48" s="3"/>
      <c r="C48" s="3"/>
      <c r="D48" s="4"/>
      <c r="E48" s="3"/>
      <c r="F48" s="3"/>
      <c r="G48" s="3"/>
      <c r="H48" s="3"/>
      <c r="I48" s="4"/>
      <c r="J48" s="3"/>
      <c r="K48" s="3"/>
      <c r="L48" s="3"/>
    </row>
    <row r="49" spans="1:12" x14ac:dyDescent="0.25">
      <c r="A49" s="3"/>
      <c r="B49" s="3"/>
      <c r="C49" s="3"/>
      <c r="D49" s="4"/>
      <c r="E49" s="3"/>
      <c r="F49" s="3"/>
      <c r="G49" s="3"/>
      <c r="H49" s="3"/>
      <c r="I49" s="4"/>
      <c r="J49" s="3"/>
      <c r="K49" s="3"/>
      <c r="L49" s="3"/>
    </row>
    <row r="50" spans="1:12" x14ac:dyDescent="0.25">
      <c r="A50" s="3"/>
      <c r="B50" s="3"/>
      <c r="C50" s="3"/>
      <c r="D50" s="4"/>
      <c r="E50" s="3"/>
      <c r="F50" s="3"/>
      <c r="G50" s="3"/>
      <c r="H50" s="3"/>
      <c r="I50" s="4"/>
      <c r="J50" s="3"/>
      <c r="K50" s="3"/>
      <c r="L50" s="3"/>
    </row>
    <row r="51" spans="1:12" x14ac:dyDescent="0.25">
      <c r="A51" s="3"/>
      <c r="B51" s="3"/>
      <c r="C51" s="3"/>
      <c r="D51" s="4"/>
      <c r="E51" s="3"/>
      <c r="F51" s="3"/>
      <c r="G51" s="3"/>
      <c r="H51" s="3"/>
      <c r="I51" s="4"/>
      <c r="J51" s="3"/>
      <c r="K51" s="3"/>
      <c r="L51" s="3"/>
    </row>
    <row r="52" spans="1:12" x14ac:dyDescent="0.25">
      <c r="A52" s="3"/>
      <c r="B52" s="3"/>
      <c r="C52" s="3"/>
      <c r="D52" s="4"/>
      <c r="E52" s="3"/>
      <c r="F52" s="3"/>
      <c r="G52" s="3"/>
      <c r="H52" s="3"/>
      <c r="I52" s="4"/>
      <c r="J52" s="3"/>
      <c r="K52" s="3"/>
      <c r="L52" s="3"/>
    </row>
    <row r="53" spans="1:12" x14ac:dyDescent="0.25">
      <c r="A53" s="3"/>
      <c r="B53" s="3"/>
      <c r="C53" s="3"/>
      <c r="D53" s="4"/>
      <c r="E53" s="3"/>
      <c r="F53" s="3"/>
      <c r="G53" s="3"/>
      <c r="H53" s="3"/>
      <c r="I53" s="4"/>
      <c r="J53" s="3"/>
      <c r="K53" s="3"/>
      <c r="L53" s="3"/>
    </row>
    <row r="54" spans="1:12" x14ac:dyDescent="0.25">
      <c r="A54" s="3"/>
      <c r="B54" s="3"/>
      <c r="C54" s="3"/>
      <c r="D54" s="4"/>
      <c r="E54" s="3"/>
      <c r="F54" s="3"/>
      <c r="G54" s="3"/>
      <c r="H54" s="3"/>
      <c r="I54" s="4"/>
      <c r="J54" s="3"/>
      <c r="K54" s="3"/>
      <c r="L54" s="3"/>
    </row>
    <row r="55" spans="1:12" x14ac:dyDescent="0.25">
      <c r="A55" s="3"/>
      <c r="B55" s="3"/>
      <c r="C55" s="3"/>
      <c r="D55" s="4"/>
      <c r="E55" s="3"/>
      <c r="F55" s="3"/>
      <c r="G55" s="3"/>
      <c r="H55" s="3"/>
      <c r="I55" s="4"/>
      <c r="J55" s="3"/>
      <c r="K55" s="3"/>
      <c r="L55" s="3"/>
    </row>
    <row r="56" spans="1:12" x14ac:dyDescent="0.25">
      <c r="A56" s="3"/>
      <c r="B56" s="3"/>
      <c r="C56" s="3"/>
      <c r="D56" s="4"/>
      <c r="E56" s="3"/>
      <c r="F56" s="3"/>
      <c r="G56" s="3"/>
      <c r="H56" s="3"/>
      <c r="I56" s="4"/>
      <c r="J56" s="3"/>
      <c r="K56" s="3"/>
      <c r="L56" s="3"/>
    </row>
    <row r="57" spans="1:12" x14ac:dyDescent="0.25">
      <c r="A57" s="3"/>
      <c r="B57" s="3"/>
      <c r="C57" s="3"/>
      <c r="D57" s="4"/>
      <c r="E57" s="3"/>
      <c r="F57" s="3"/>
      <c r="G57" s="3"/>
      <c r="H57" s="3"/>
      <c r="I57" s="4"/>
      <c r="J57" s="3"/>
      <c r="K57" s="3"/>
      <c r="L57" s="3"/>
    </row>
    <row r="58" spans="1:12" x14ac:dyDescent="0.25">
      <c r="A58" s="3"/>
      <c r="B58" s="3"/>
      <c r="C58" s="3"/>
      <c r="D58" s="4"/>
      <c r="E58" s="3"/>
      <c r="F58" s="3"/>
      <c r="G58" s="3"/>
      <c r="H58" s="3"/>
      <c r="I58" s="4"/>
      <c r="J58" s="3"/>
      <c r="K58" s="3"/>
      <c r="L58" s="3"/>
    </row>
    <row r="59" spans="1:12" x14ac:dyDescent="0.25">
      <c r="A59" s="3"/>
      <c r="B59" s="3"/>
      <c r="C59" s="3"/>
      <c r="D59" s="4"/>
      <c r="E59" s="3"/>
      <c r="F59" s="3"/>
      <c r="G59" s="3"/>
      <c r="H59" s="3"/>
      <c r="I59" s="4"/>
      <c r="J59" s="3"/>
      <c r="K59" s="3"/>
      <c r="L59" s="3"/>
    </row>
    <row r="60" spans="1:12" x14ac:dyDescent="0.25">
      <c r="A60" s="3"/>
      <c r="B60" s="3"/>
      <c r="C60" s="3"/>
      <c r="D60" s="4"/>
      <c r="E60" s="3"/>
      <c r="F60" s="3"/>
      <c r="G60" s="3"/>
      <c r="H60" s="3"/>
      <c r="I60" s="4"/>
      <c r="J60" s="3"/>
      <c r="K60" s="3"/>
      <c r="L60" s="3"/>
    </row>
    <row r="61" spans="1:12" x14ac:dyDescent="0.25">
      <c r="A61" s="3"/>
      <c r="B61" s="3"/>
      <c r="C61" s="3"/>
      <c r="D61" s="4"/>
      <c r="E61" s="3"/>
      <c r="F61" s="3"/>
      <c r="G61" s="3"/>
      <c r="H61" s="3"/>
      <c r="I61" s="4"/>
      <c r="J61" s="3"/>
      <c r="K61" s="3"/>
      <c r="L61" s="3"/>
    </row>
    <row r="62" spans="1:12" x14ac:dyDescent="0.25">
      <c r="A62" s="3"/>
      <c r="B62" s="3"/>
      <c r="C62" s="3"/>
      <c r="D62" s="4"/>
      <c r="E62" s="3"/>
      <c r="F62" s="3"/>
      <c r="G62" s="3"/>
      <c r="H62" s="3"/>
      <c r="I62" s="4"/>
      <c r="J62" s="3"/>
      <c r="K62" s="3"/>
      <c r="L62" s="3"/>
    </row>
    <row r="63" spans="1:12" x14ac:dyDescent="0.25">
      <c r="A63" s="3"/>
      <c r="B63" s="3"/>
      <c r="C63" s="3"/>
      <c r="D63" s="4"/>
      <c r="E63" s="3"/>
      <c r="F63" s="3"/>
      <c r="G63" s="3"/>
      <c r="H63" s="3"/>
      <c r="I63" s="4"/>
      <c r="J63" s="3"/>
      <c r="K63" s="3"/>
      <c r="L63" s="3"/>
    </row>
    <row r="64" spans="1:12" x14ac:dyDescent="0.25">
      <c r="A64" s="3"/>
      <c r="B64" s="3"/>
      <c r="C64" s="3"/>
      <c r="D64" s="4"/>
      <c r="E64" s="3"/>
      <c r="F64" s="3"/>
      <c r="G64" s="3"/>
      <c r="H64" s="3"/>
      <c r="I64" s="4"/>
      <c r="J64" s="3"/>
      <c r="K64" s="3"/>
      <c r="L64" s="3"/>
    </row>
    <row r="65" spans="1:12" x14ac:dyDescent="0.25">
      <c r="A65" s="3"/>
      <c r="B65" s="3"/>
      <c r="C65" s="3"/>
      <c r="D65" s="4"/>
      <c r="E65" s="3"/>
      <c r="F65" s="3"/>
      <c r="G65" s="3"/>
      <c r="H65" s="3"/>
      <c r="I65" s="4"/>
      <c r="J65" s="3"/>
      <c r="K65" s="3"/>
      <c r="L65" s="3"/>
    </row>
    <row r="66" spans="1:12" x14ac:dyDescent="0.25">
      <c r="A66" s="3"/>
      <c r="B66" s="3"/>
      <c r="C66" s="3"/>
      <c r="D66" s="4"/>
      <c r="E66" s="3"/>
      <c r="F66" s="3"/>
      <c r="G66" s="3"/>
      <c r="H66" s="3"/>
      <c r="I66" s="4"/>
      <c r="J66" s="3"/>
      <c r="K66" s="3"/>
      <c r="L66" s="3"/>
    </row>
    <row r="67" spans="1:12" x14ac:dyDescent="0.25">
      <c r="A67" s="3"/>
      <c r="B67" s="3"/>
      <c r="C67" s="3"/>
      <c r="D67" s="4"/>
      <c r="E67" s="3"/>
      <c r="F67" s="3"/>
      <c r="G67" s="3"/>
      <c r="H67" s="3"/>
      <c r="I67" s="4"/>
      <c r="J67" s="3"/>
      <c r="K67" s="3"/>
      <c r="L67" s="3"/>
    </row>
    <row r="68" spans="1:12" x14ac:dyDescent="0.25">
      <c r="A68" s="3"/>
      <c r="B68" s="3"/>
      <c r="C68" s="3"/>
      <c r="D68" s="4"/>
      <c r="E68" s="3"/>
      <c r="F68" s="3"/>
      <c r="G68" s="3"/>
      <c r="H68" s="3"/>
      <c r="I68" s="4"/>
      <c r="J68" s="3"/>
      <c r="K68" s="3"/>
      <c r="L68" s="3"/>
    </row>
    <row r="69" spans="1:12" x14ac:dyDescent="0.25">
      <c r="A69" s="3"/>
      <c r="B69" s="3"/>
      <c r="C69" s="3"/>
      <c r="D69" s="4"/>
      <c r="E69" s="3"/>
      <c r="F69" s="3"/>
      <c r="G69" s="3"/>
      <c r="H69" s="3"/>
      <c r="I69" s="4"/>
      <c r="J69" s="3"/>
      <c r="K69" s="3"/>
      <c r="L69" s="3"/>
    </row>
    <row r="70" spans="1:12" x14ac:dyDescent="0.25">
      <c r="A70" s="3"/>
      <c r="B70" s="3"/>
      <c r="C70" s="3"/>
      <c r="D70" s="4"/>
      <c r="E70" s="3"/>
      <c r="F70" s="3"/>
      <c r="G70" s="3"/>
      <c r="H70" s="3"/>
      <c r="I70" s="4"/>
      <c r="J70" s="3"/>
      <c r="K70" s="3"/>
      <c r="L70" s="3"/>
    </row>
    <row r="71" spans="1:12" x14ac:dyDescent="0.25">
      <c r="A71" s="3"/>
      <c r="B71" s="3"/>
      <c r="C71" s="3"/>
      <c r="D71" s="4"/>
      <c r="E71" s="3"/>
      <c r="F71" s="3"/>
      <c r="G71" s="3"/>
      <c r="H71" s="3"/>
      <c r="I71" s="4"/>
      <c r="J71" s="3"/>
      <c r="K71" s="3"/>
      <c r="L71" s="3"/>
    </row>
    <row r="72" spans="1:12" x14ac:dyDescent="0.25">
      <c r="A72" s="3"/>
      <c r="B72" s="3"/>
      <c r="C72" s="3"/>
      <c r="D72" s="4"/>
      <c r="E72" s="3"/>
      <c r="F72" s="3"/>
      <c r="G72" s="3"/>
      <c r="H72" s="3"/>
      <c r="I72" s="4"/>
      <c r="J72" s="3"/>
      <c r="K72" s="3"/>
      <c r="L72" s="3"/>
    </row>
    <row r="73" spans="1:12" x14ac:dyDescent="0.25">
      <c r="A73" s="3"/>
      <c r="B73" s="3"/>
      <c r="C73" s="3"/>
      <c r="D73" s="4"/>
      <c r="E73" s="3"/>
      <c r="F73" s="3"/>
      <c r="G73" s="3"/>
      <c r="H73" s="3"/>
      <c r="I73" s="4"/>
      <c r="J73" s="3"/>
      <c r="K73" s="3"/>
      <c r="L73" s="3"/>
    </row>
    <row r="74" spans="1:12" x14ac:dyDescent="0.25">
      <c r="A74" s="3"/>
      <c r="B74" s="3"/>
      <c r="C74" s="3"/>
      <c r="D74" s="4"/>
      <c r="E74" s="3"/>
      <c r="F74" s="3"/>
      <c r="G74" s="3"/>
      <c r="H74" s="3"/>
      <c r="I74" s="4"/>
      <c r="J74" s="3"/>
      <c r="K74" s="3"/>
      <c r="L74" s="3"/>
    </row>
    <row r="75" spans="1:12" x14ac:dyDescent="0.25">
      <c r="A75" s="3"/>
      <c r="B75" s="3"/>
      <c r="C75" s="3"/>
      <c r="D75" s="4"/>
      <c r="E75" s="3"/>
      <c r="F75" s="3"/>
      <c r="G75" s="3"/>
      <c r="H75" s="3"/>
      <c r="I75" s="4"/>
      <c r="J75" s="3"/>
      <c r="K75" s="3"/>
      <c r="L75" s="3"/>
    </row>
    <row r="76" spans="1:12" x14ac:dyDescent="0.25">
      <c r="A76" s="3"/>
      <c r="B76" s="3"/>
      <c r="C76" s="3"/>
      <c r="D76" s="4"/>
      <c r="E76" s="3"/>
      <c r="F76" s="3"/>
      <c r="G76" s="3"/>
      <c r="H76" s="3"/>
      <c r="I76" s="4"/>
      <c r="J76" s="3"/>
      <c r="K76" s="3"/>
      <c r="L76" s="3"/>
    </row>
    <row r="77" spans="1:12" x14ac:dyDescent="0.25">
      <c r="A77" s="3"/>
      <c r="B77" s="3"/>
      <c r="C77" s="3"/>
      <c r="D77" s="4"/>
      <c r="E77" s="3"/>
      <c r="F77" s="3"/>
      <c r="G77" s="3"/>
      <c r="H77" s="3"/>
      <c r="I77" s="4"/>
      <c r="J77" s="3"/>
      <c r="K77" s="3"/>
      <c r="L77" s="3"/>
    </row>
    <row r="78" spans="1:12" x14ac:dyDescent="0.25">
      <c r="A78" s="3"/>
      <c r="B78" s="3"/>
      <c r="C78" s="3"/>
      <c r="D78" s="4"/>
      <c r="E78" s="3"/>
      <c r="F78" s="3"/>
      <c r="G78" s="3"/>
      <c r="H78" s="3"/>
      <c r="I78" s="4"/>
      <c r="J78" s="3"/>
      <c r="K78" s="3"/>
      <c r="L78" s="3"/>
    </row>
    <row r="79" spans="1:12" x14ac:dyDescent="0.25">
      <c r="A79" s="3"/>
      <c r="B79" s="3"/>
      <c r="C79" s="3"/>
      <c r="D79" s="4"/>
      <c r="E79" s="3"/>
      <c r="F79" s="3"/>
      <c r="G79" s="3"/>
      <c r="H79" s="3"/>
      <c r="I79" s="4"/>
      <c r="J79" s="3"/>
      <c r="K79" s="3"/>
      <c r="L79" s="3"/>
    </row>
    <row r="80" spans="1:12" x14ac:dyDescent="0.25">
      <c r="A80" s="3"/>
      <c r="B80" s="3"/>
      <c r="C80" s="3"/>
      <c r="D80" s="4"/>
      <c r="E80" s="3"/>
      <c r="F80" s="3"/>
      <c r="G80" s="3"/>
      <c r="H80" s="3"/>
      <c r="I80" s="4"/>
      <c r="J80" s="3"/>
      <c r="K80" s="3"/>
      <c r="L80" s="3"/>
    </row>
    <row r="81" spans="1:12" x14ac:dyDescent="0.25">
      <c r="A81" s="3"/>
      <c r="B81" s="3"/>
      <c r="C81" s="3"/>
      <c r="D81" s="4"/>
      <c r="E81" s="3"/>
      <c r="F81" s="3"/>
      <c r="G81" s="3"/>
      <c r="H81" s="3"/>
      <c r="I81" s="4"/>
      <c r="J81" s="3"/>
      <c r="K81" s="3"/>
      <c r="L81" s="3"/>
    </row>
    <row r="82" spans="1:12" x14ac:dyDescent="0.25">
      <c r="A82" s="3"/>
      <c r="B82" s="3"/>
      <c r="C82" s="3"/>
      <c r="D82" s="4"/>
      <c r="E82" s="3"/>
      <c r="F82" s="3"/>
      <c r="G82" s="3"/>
      <c r="H82" s="3"/>
      <c r="I82" s="4"/>
      <c r="J82" s="3"/>
      <c r="K82" s="3"/>
      <c r="L82" s="3"/>
    </row>
    <row r="83" spans="1:12" x14ac:dyDescent="0.25">
      <c r="A83" s="3"/>
      <c r="B83" s="3"/>
      <c r="C83" s="3"/>
      <c r="D83" s="4"/>
      <c r="E83" s="3"/>
      <c r="F83" s="3"/>
      <c r="G83" s="3"/>
      <c r="H83" s="3"/>
      <c r="I83" s="4"/>
      <c r="J83" s="3"/>
      <c r="K83" s="3"/>
      <c r="L83" s="3"/>
    </row>
    <row r="84" spans="1:12" x14ac:dyDescent="0.25">
      <c r="A84" s="3"/>
      <c r="B84" s="3"/>
      <c r="C84" s="3"/>
      <c r="D84" s="4"/>
      <c r="E84" s="3"/>
      <c r="F84" s="3"/>
      <c r="G84" s="3"/>
      <c r="H84" s="3"/>
      <c r="I84" s="4"/>
      <c r="J84" s="3"/>
      <c r="K84" s="3"/>
      <c r="L84" s="3"/>
    </row>
    <row r="85" spans="1:12" x14ac:dyDescent="0.25">
      <c r="A85" s="3"/>
      <c r="B85" s="3"/>
      <c r="C85" s="3"/>
      <c r="D85" s="4"/>
      <c r="E85" s="3"/>
      <c r="F85" s="3"/>
      <c r="G85" s="3"/>
      <c r="H85" s="3"/>
      <c r="I85" s="4"/>
      <c r="J85" s="3"/>
      <c r="K85" s="3"/>
      <c r="L85" s="3"/>
    </row>
    <row r="86" spans="1:12" x14ac:dyDescent="0.25">
      <c r="A86" s="3"/>
      <c r="B86" s="3"/>
      <c r="C86" s="3"/>
      <c r="D86" s="4"/>
      <c r="E86" s="3"/>
      <c r="F86" s="3"/>
      <c r="G86" s="3"/>
      <c r="H86" s="3"/>
      <c r="I86" s="4"/>
      <c r="J86" s="3"/>
      <c r="K86" s="3"/>
      <c r="L86" s="3"/>
    </row>
    <row r="87" spans="1:12" x14ac:dyDescent="0.25">
      <c r="A87" s="3"/>
      <c r="B87" s="3"/>
      <c r="C87" s="3"/>
      <c r="D87" s="4"/>
      <c r="E87" s="3"/>
      <c r="F87" s="3"/>
      <c r="G87" s="3"/>
      <c r="H87" s="3"/>
      <c r="I87" s="4"/>
      <c r="J87" s="3"/>
      <c r="K87" s="3"/>
      <c r="L87" s="3"/>
    </row>
    <row r="88" spans="1:12" x14ac:dyDescent="0.25">
      <c r="A88" s="3"/>
      <c r="B88" s="3"/>
      <c r="C88" s="3"/>
      <c r="D88" s="4"/>
      <c r="E88" s="3"/>
      <c r="F88" s="3"/>
      <c r="G88" s="3"/>
      <c r="H88" s="3"/>
      <c r="I88" s="4"/>
      <c r="J88" s="3"/>
      <c r="K88" s="3"/>
      <c r="L88" s="3"/>
    </row>
    <row r="89" spans="1:12" x14ac:dyDescent="0.25">
      <c r="A89" s="3"/>
      <c r="B89" s="3"/>
      <c r="C89" s="3"/>
      <c r="D89" s="4"/>
      <c r="E89" s="3"/>
      <c r="F89" s="3"/>
      <c r="G89" s="3"/>
      <c r="H89" s="3"/>
      <c r="I89" s="4"/>
      <c r="J89" s="3"/>
      <c r="K89" s="3"/>
      <c r="L89" s="3"/>
    </row>
    <row r="90" spans="1:12" x14ac:dyDescent="0.25">
      <c r="A90" s="3"/>
      <c r="B90" s="3"/>
      <c r="C90" s="3"/>
      <c r="D90" s="4"/>
      <c r="E90" s="3"/>
      <c r="F90" s="3"/>
      <c r="G90" s="3"/>
      <c r="H90" s="3"/>
      <c r="I90" s="4"/>
      <c r="J90" s="3"/>
      <c r="K90" s="3"/>
      <c r="L90" s="3"/>
    </row>
    <row r="91" spans="1:12" x14ac:dyDescent="0.25">
      <c r="A91" s="3"/>
      <c r="B91" s="3"/>
      <c r="C91" s="3"/>
      <c r="D91" s="4"/>
      <c r="E91" s="3"/>
      <c r="F91" s="3"/>
      <c r="G91" s="3"/>
      <c r="H91" s="3"/>
      <c r="I91" s="4"/>
      <c r="J91" s="3"/>
      <c r="K91" s="3"/>
      <c r="L91" s="3"/>
    </row>
    <row r="92" spans="1:12" x14ac:dyDescent="0.25">
      <c r="A92" s="3"/>
      <c r="B92" s="3"/>
      <c r="C92" s="3"/>
      <c r="D92" s="4"/>
      <c r="E92" s="3"/>
      <c r="F92" s="3"/>
      <c r="G92" s="3"/>
      <c r="H92" s="3"/>
      <c r="I92" s="4"/>
      <c r="J92" s="3"/>
      <c r="K92" s="3"/>
      <c r="L92" s="3"/>
    </row>
    <row r="93" spans="1:12" x14ac:dyDescent="0.25">
      <c r="A93" s="3"/>
      <c r="B93" s="3"/>
      <c r="C93" s="3"/>
      <c r="D93" s="4"/>
      <c r="E93" s="3"/>
      <c r="F93" s="3"/>
      <c r="G93" s="3"/>
      <c r="H93" s="3"/>
      <c r="I93" s="4"/>
      <c r="J93" s="3"/>
      <c r="K93" s="3"/>
      <c r="L93" s="3"/>
    </row>
    <row r="94" spans="1:12" x14ac:dyDescent="0.25">
      <c r="A94" s="3"/>
      <c r="B94" s="3"/>
      <c r="C94" s="3"/>
      <c r="D94" s="4"/>
      <c r="E94" s="3"/>
      <c r="F94" s="3"/>
      <c r="G94" s="3"/>
      <c r="H94" s="3"/>
      <c r="I94" s="4"/>
      <c r="J94" s="3"/>
      <c r="K94" s="3"/>
      <c r="L94" s="3"/>
    </row>
    <row r="95" spans="1:12" x14ac:dyDescent="0.25">
      <c r="A95" s="3"/>
      <c r="B95" s="3"/>
      <c r="C95" s="3"/>
      <c r="D95" s="4"/>
      <c r="E95" s="3"/>
      <c r="F95" s="3"/>
      <c r="G95" s="3"/>
      <c r="H95" s="3"/>
      <c r="I95" s="4"/>
      <c r="J95" s="3"/>
      <c r="K95" s="3"/>
      <c r="L95" s="3"/>
    </row>
    <row r="96" spans="1:12" x14ac:dyDescent="0.25">
      <c r="A96" s="3"/>
      <c r="B96" s="3"/>
      <c r="C96" s="3"/>
      <c r="D96" s="4"/>
      <c r="E96" s="3"/>
      <c r="F96" s="3"/>
      <c r="G96" s="3"/>
      <c r="H96" s="3"/>
      <c r="I96" s="4"/>
      <c r="J96" s="3"/>
      <c r="K96" s="3"/>
      <c r="L96" s="3"/>
    </row>
    <row r="97" spans="1:12" x14ac:dyDescent="0.25">
      <c r="A97" s="3"/>
      <c r="B97" s="3"/>
      <c r="C97" s="3"/>
      <c r="D97" s="4"/>
      <c r="E97" s="3"/>
      <c r="F97" s="3"/>
      <c r="G97" s="3"/>
      <c r="H97" s="3"/>
      <c r="I97" s="4"/>
      <c r="J97" s="3"/>
      <c r="K97" s="3"/>
      <c r="L97" s="3"/>
    </row>
    <row r="98" spans="1:12" x14ac:dyDescent="0.25">
      <c r="A98" s="3"/>
      <c r="B98" s="3"/>
      <c r="C98" s="3"/>
      <c r="D98" s="4"/>
      <c r="E98" s="3"/>
      <c r="F98" s="3"/>
      <c r="G98" s="3"/>
      <c r="H98" s="3"/>
      <c r="I98" s="4"/>
      <c r="J98" s="3"/>
      <c r="K98" s="3"/>
      <c r="L98" s="3"/>
    </row>
    <row r="99" spans="1:12" x14ac:dyDescent="0.25">
      <c r="A99" s="3"/>
      <c r="B99" s="3"/>
      <c r="C99" s="3"/>
      <c r="D99" s="4"/>
      <c r="E99" s="3"/>
      <c r="F99" s="3"/>
      <c r="G99" s="3"/>
      <c r="H99" s="3"/>
      <c r="I99" s="4"/>
      <c r="J99" s="3"/>
      <c r="K99" s="3"/>
      <c r="L99" s="3"/>
    </row>
    <row r="100" spans="1:12" x14ac:dyDescent="0.25">
      <c r="A100" s="3"/>
      <c r="B100" s="3"/>
      <c r="C100" s="3"/>
      <c r="D100" s="4"/>
      <c r="E100" s="3"/>
      <c r="F100" s="3"/>
      <c r="G100" s="3"/>
      <c r="H100" s="3"/>
      <c r="I100" s="4"/>
      <c r="J100" s="3"/>
      <c r="K100" s="3"/>
      <c r="L100" s="3"/>
    </row>
    <row r="101" spans="1:12" x14ac:dyDescent="0.25">
      <c r="A101" s="3"/>
      <c r="B101" s="3"/>
      <c r="C101" s="3"/>
      <c r="D101" s="4"/>
      <c r="E101" s="3"/>
      <c r="F101" s="3"/>
      <c r="G101" s="3"/>
      <c r="H101" s="3"/>
      <c r="I101" s="4"/>
      <c r="J101" s="3"/>
      <c r="K101" s="3"/>
      <c r="L101" s="3"/>
    </row>
    <row r="102" spans="1:12" x14ac:dyDescent="0.25">
      <c r="A102" s="3"/>
      <c r="B102" s="3"/>
      <c r="C102" s="3"/>
      <c r="D102" s="4"/>
      <c r="E102" s="3"/>
      <c r="F102" s="3"/>
      <c r="G102" s="3"/>
      <c r="H102" s="3"/>
      <c r="I102" s="4"/>
      <c r="J102" s="3"/>
      <c r="K102" s="3"/>
      <c r="L102" s="3"/>
    </row>
    <row r="103" spans="1:12" x14ac:dyDescent="0.25">
      <c r="A103" s="3"/>
      <c r="B103" s="3"/>
      <c r="C103" s="3"/>
      <c r="D103" s="4"/>
      <c r="E103" s="3"/>
      <c r="F103" s="3"/>
      <c r="G103" s="3"/>
      <c r="H103" s="3"/>
      <c r="I103" s="4"/>
      <c r="J103" s="3"/>
      <c r="K103" s="3"/>
      <c r="L103" s="3"/>
    </row>
    <row r="104" spans="1:12" x14ac:dyDescent="0.25">
      <c r="A104" s="3"/>
      <c r="B104" s="3"/>
      <c r="C104" s="3"/>
      <c r="D104" s="4"/>
      <c r="E104" s="3"/>
      <c r="F104" s="3"/>
      <c r="G104" s="3"/>
      <c r="H104" s="3"/>
      <c r="I104" s="4"/>
      <c r="J104" s="3"/>
      <c r="K104" s="3"/>
      <c r="L104" s="3"/>
    </row>
    <row r="105" spans="1:12" x14ac:dyDescent="0.25">
      <c r="A105" s="3"/>
      <c r="B105" s="3"/>
      <c r="C105" s="3"/>
      <c r="D105" s="4"/>
      <c r="E105" s="3"/>
      <c r="F105" s="3"/>
      <c r="G105" s="3"/>
      <c r="H105" s="3"/>
      <c r="I105" s="4"/>
      <c r="J105" s="3"/>
      <c r="K105" s="3"/>
      <c r="L105" s="3"/>
    </row>
    <row r="106" spans="1:12" x14ac:dyDescent="0.25">
      <c r="A106" s="3"/>
      <c r="B106" s="3"/>
      <c r="C106" s="3"/>
      <c r="D106" s="4"/>
      <c r="E106" s="3"/>
      <c r="F106" s="3"/>
      <c r="G106" s="3"/>
      <c r="H106" s="3"/>
      <c r="I106" s="4"/>
      <c r="J106" s="3"/>
      <c r="K106" s="3"/>
      <c r="L106" s="3"/>
    </row>
    <row r="107" spans="1:12" x14ac:dyDescent="0.25">
      <c r="A107" s="3"/>
      <c r="B107" s="3"/>
      <c r="C107" s="3"/>
      <c r="D107" s="4"/>
      <c r="E107" s="3"/>
      <c r="F107" s="3"/>
      <c r="G107" s="3"/>
      <c r="H107" s="3"/>
      <c r="I107" s="4"/>
      <c r="J107" s="3"/>
      <c r="K107" s="3"/>
      <c r="L107" s="3"/>
    </row>
    <row r="108" spans="1:12" x14ac:dyDescent="0.25">
      <c r="A108" s="3"/>
      <c r="B108" s="3"/>
      <c r="C108" s="3"/>
      <c r="D108" s="4"/>
      <c r="E108" s="3"/>
      <c r="F108" s="3"/>
      <c r="G108" s="3"/>
      <c r="H108" s="3"/>
      <c r="I108" s="4"/>
      <c r="J108" s="3"/>
      <c r="K108" s="3"/>
      <c r="L108" s="3"/>
    </row>
    <row r="109" spans="1:12" x14ac:dyDescent="0.25">
      <c r="A109" s="3"/>
      <c r="B109" s="3"/>
      <c r="C109" s="3"/>
      <c r="D109" s="4"/>
      <c r="E109" s="3"/>
      <c r="F109" s="3"/>
      <c r="G109" s="3"/>
      <c r="H109" s="3"/>
      <c r="I109" s="4"/>
      <c r="J109" s="3"/>
      <c r="K109" s="3"/>
      <c r="L109" s="3"/>
    </row>
    <row r="110" spans="1:12" x14ac:dyDescent="0.25">
      <c r="A110" s="3"/>
      <c r="B110" s="3"/>
      <c r="C110" s="3"/>
      <c r="D110" s="4"/>
      <c r="E110" s="3"/>
      <c r="F110" s="3"/>
      <c r="G110" s="3"/>
      <c r="H110" s="3"/>
      <c r="I110" s="4"/>
      <c r="J110" s="3"/>
      <c r="K110" s="3"/>
      <c r="L110" s="3"/>
    </row>
    <row r="111" spans="1:12" x14ac:dyDescent="0.25">
      <c r="A111" s="3"/>
      <c r="B111" s="3"/>
      <c r="C111" s="3"/>
      <c r="D111" s="4"/>
      <c r="E111" s="3"/>
      <c r="F111" s="3"/>
      <c r="G111" s="3"/>
      <c r="H111" s="3"/>
      <c r="I111" s="4"/>
      <c r="J111" s="3"/>
      <c r="K111" s="3"/>
      <c r="L111" s="3"/>
    </row>
    <row r="112" spans="1:12" x14ac:dyDescent="0.25">
      <c r="A112" s="3"/>
      <c r="B112" s="3"/>
      <c r="C112" s="3"/>
      <c r="D112" s="4"/>
      <c r="E112" s="3"/>
      <c r="F112" s="3"/>
      <c r="G112" s="3"/>
      <c r="H112" s="3"/>
      <c r="I112" s="4"/>
      <c r="J112" s="3"/>
      <c r="K112" s="3"/>
      <c r="L112" s="3"/>
    </row>
    <row r="113" spans="1:12" x14ac:dyDescent="0.25">
      <c r="A113" s="3"/>
      <c r="B113" s="3"/>
      <c r="C113" s="3"/>
      <c r="D113" s="4"/>
      <c r="E113" s="3"/>
      <c r="F113" s="3"/>
      <c r="G113" s="3"/>
      <c r="H113" s="3"/>
      <c r="I113" s="4"/>
      <c r="J113" s="3"/>
      <c r="K113" s="3"/>
      <c r="L113" s="3"/>
    </row>
    <row r="114" spans="1:12" x14ac:dyDescent="0.25">
      <c r="A114" s="3"/>
      <c r="B114" s="3"/>
      <c r="C114" s="3"/>
      <c r="D114" s="4"/>
      <c r="E114" s="3"/>
      <c r="F114" s="3"/>
      <c r="G114" s="3"/>
      <c r="H114" s="3"/>
      <c r="I114" s="4"/>
      <c r="J114" s="3"/>
      <c r="K114" s="3"/>
      <c r="L114" s="3"/>
    </row>
    <row r="115" spans="1:12" x14ac:dyDescent="0.25">
      <c r="A115" s="3"/>
      <c r="B115" s="3"/>
      <c r="C115" s="3"/>
      <c r="D115" s="4"/>
      <c r="E115" s="3"/>
      <c r="F115" s="3"/>
      <c r="G115" s="3"/>
      <c r="H115" s="3"/>
      <c r="I115" s="4"/>
      <c r="J115" s="3"/>
      <c r="K115" s="3"/>
      <c r="L115" s="3"/>
    </row>
    <row r="116" spans="1:12" x14ac:dyDescent="0.25">
      <c r="A116" s="3"/>
      <c r="B116" s="3"/>
      <c r="C116" s="3"/>
      <c r="D116" s="4"/>
      <c r="E116" s="3"/>
      <c r="F116" s="3"/>
      <c r="G116" s="3"/>
      <c r="H116" s="3"/>
      <c r="I116" s="4"/>
      <c r="J116" s="3"/>
      <c r="K116" s="3"/>
      <c r="L116" s="3"/>
    </row>
    <row r="117" spans="1:12" x14ac:dyDescent="0.25">
      <c r="A117" s="3"/>
      <c r="B117" s="3"/>
      <c r="C117" s="3"/>
      <c r="D117" s="4"/>
      <c r="E117" s="3"/>
      <c r="F117" s="3"/>
      <c r="G117" s="3"/>
      <c r="H117" s="3"/>
      <c r="I117" s="4"/>
      <c r="J117" s="3"/>
      <c r="K117" s="3"/>
      <c r="L117" s="3"/>
    </row>
    <row r="118" spans="1:12" x14ac:dyDescent="0.25">
      <c r="A118" s="3"/>
      <c r="B118" s="3"/>
      <c r="C118" s="3"/>
      <c r="D118" s="4"/>
      <c r="E118" s="3"/>
      <c r="F118" s="3"/>
      <c r="G118" s="3"/>
      <c r="H118" s="3"/>
      <c r="I118" s="4"/>
      <c r="J118" s="3"/>
      <c r="K118" s="3"/>
      <c r="L118" s="3"/>
    </row>
    <row r="119" spans="1:12" x14ac:dyDescent="0.25">
      <c r="A119" s="3"/>
      <c r="B119" s="3"/>
      <c r="C119" s="3"/>
      <c r="D119" s="4"/>
      <c r="E119" s="3"/>
      <c r="F119" s="3"/>
      <c r="G119" s="3"/>
      <c r="H119" s="3"/>
      <c r="I119" s="4"/>
      <c r="J119" s="3"/>
      <c r="K119" s="3"/>
      <c r="L119" s="3"/>
    </row>
    <row r="120" spans="1:12" x14ac:dyDescent="0.25">
      <c r="A120" s="3"/>
      <c r="B120" s="3"/>
      <c r="C120" s="3"/>
      <c r="D120" s="4"/>
      <c r="E120" s="3"/>
      <c r="F120" s="3"/>
      <c r="G120" s="3"/>
      <c r="H120" s="3"/>
      <c r="I120" s="4"/>
      <c r="J120" s="3"/>
      <c r="K120" s="3"/>
      <c r="L120" s="3"/>
    </row>
    <row r="121" spans="1:12" x14ac:dyDescent="0.25">
      <c r="A121" s="3"/>
      <c r="B121" s="3"/>
      <c r="C121" s="3"/>
      <c r="D121" s="4"/>
      <c r="E121" s="3"/>
      <c r="F121" s="3"/>
      <c r="G121" s="3"/>
      <c r="H121" s="3"/>
      <c r="I121" s="4"/>
      <c r="J121" s="3"/>
      <c r="K121" s="3"/>
      <c r="L121" s="3"/>
    </row>
    <row r="122" spans="1:12" x14ac:dyDescent="0.25">
      <c r="A122" s="3"/>
      <c r="B122" s="3"/>
      <c r="C122" s="3"/>
      <c r="D122" s="4"/>
      <c r="E122" s="3"/>
      <c r="F122" s="3"/>
      <c r="G122" s="3"/>
      <c r="H122" s="3"/>
      <c r="I122" s="4"/>
      <c r="J122" s="3"/>
      <c r="K122" s="3"/>
      <c r="L122" s="3"/>
    </row>
    <row r="123" spans="1:12" x14ac:dyDescent="0.25">
      <c r="A123" s="3"/>
      <c r="B123" s="3"/>
      <c r="C123" s="3"/>
      <c r="D123" s="4"/>
      <c r="E123" s="3"/>
      <c r="F123" s="3"/>
      <c r="G123" s="3"/>
      <c r="H123" s="3"/>
      <c r="I123" s="4"/>
      <c r="J123" s="3"/>
      <c r="K123" s="3"/>
      <c r="L123" s="3"/>
    </row>
    <row r="124" spans="1:12" x14ac:dyDescent="0.25">
      <c r="A124" s="3"/>
      <c r="B124" s="3"/>
      <c r="C124" s="3"/>
      <c r="D124" s="4"/>
      <c r="E124" s="3"/>
      <c r="F124" s="3"/>
      <c r="G124" s="3"/>
      <c r="H124" s="3"/>
      <c r="I124" s="4"/>
      <c r="J124" s="3"/>
      <c r="K124" s="3"/>
      <c r="L124" s="3"/>
    </row>
    <row r="125" spans="1:12" x14ac:dyDescent="0.25">
      <c r="A125" s="3"/>
      <c r="B125" s="3"/>
      <c r="C125" s="3"/>
      <c r="D125" s="4"/>
      <c r="E125" s="3"/>
      <c r="F125" s="3"/>
      <c r="G125" s="3"/>
      <c r="H125" s="3"/>
      <c r="I125" s="4"/>
      <c r="J125" s="3"/>
      <c r="K125" s="3"/>
      <c r="L125" s="3"/>
    </row>
    <row r="126" spans="1:12" x14ac:dyDescent="0.25">
      <c r="A126" s="3"/>
      <c r="B126" s="3"/>
      <c r="C126" s="3"/>
      <c r="D126" s="4"/>
      <c r="E126" s="3"/>
      <c r="F126" s="3"/>
      <c r="G126" s="3"/>
      <c r="H126" s="3"/>
      <c r="I126" s="4"/>
      <c r="J126" s="3"/>
      <c r="K126" s="3"/>
      <c r="L126" s="3"/>
    </row>
    <row r="127" spans="1:12" x14ac:dyDescent="0.25">
      <c r="A127" s="3"/>
      <c r="B127" s="3"/>
      <c r="C127" s="3"/>
      <c r="D127" s="4"/>
      <c r="E127" s="3"/>
      <c r="F127" s="3"/>
      <c r="G127" s="3"/>
      <c r="H127" s="3"/>
      <c r="I127" s="4"/>
      <c r="J127" s="3"/>
      <c r="K127" s="3"/>
      <c r="L127" s="3"/>
    </row>
    <row r="128" spans="1:12" x14ac:dyDescent="0.25">
      <c r="A128" s="3"/>
      <c r="B128" s="3"/>
      <c r="C128" s="3"/>
      <c r="D128" s="4"/>
      <c r="E128" s="3"/>
      <c r="F128" s="3"/>
      <c r="G128" s="3"/>
      <c r="H128" s="3"/>
      <c r="I128" s="4"/>
      <c r="J128" s="3"/>
      <c r="K128" s="3"/>
      <c r="L128" s="3"/>
    </row>
    <row r="129" spans="1:12" x14ac:dyDescent="0.25">
      <c r="A129" s="3"/>
      <c r="B129" s="3"/>
      <c r="C129" s="3"/>
      <c r="D129" s="4"/>
      <c r="E129" s="3"/>
      <c r="F129" s="3"/>
      <c r="G129" s="3"/>
      <c r="H129" s="3"/>
      <c r="I129" s="4"/>
      <c r="J129" s="3"/>
      <c r="K129" s="3"/>
      <c r="L129" s="3"/>
    </row>
    <row r="130" spans="1:12" x14ac:dyDescent="0.25">
      <c r="A130" s="3"/>
      <c r="B130" s="3"/>
      <c r="C130" s="3"/>
      <c r="D130" s="4"/>
      <c r="E130" s="3"/>
      <c r="F130" s="3"/>
      <c r="G130" s="3"/>
      <c r="H130" s="3"/>
      <c r="I130" s="4"/>
      <c r="J130" s="3"/>
      <c r="K130" s="3"/>
      <c r="L130" s="3"/>
    </row>
    <row r="131" spans="1:12" x14ac:dyDescent="0.25">
      <c r="A131" s="3"/>
      <c r="B131" s="3"/>
      <c r="C131" s="3"/>
      <c r="D131" s="4"/>
      <c r="E131" s="3"/>
      <c r="F131" s="3"/>
      <c r="G131" s="3"/>
      <c r="H131" s="3"/>
      <c r="I131" s="4"/>
      <c r="J131" s="3"/>
      <c r="K131" s="3"/>
      <c r="L131" s="3"/>
    </row>
    <row r="132" spans="1:12" x14ac:dyDescent="0.25">
      <c r="A132" s="3"/>
      <c r="B132" s="3"/>
      <c r="C132" s="3"/>
      <c r="D132" s="4"/>
      <c r="E132" s="3"/>
      <c r="F132" s="3"/>
      <c r="G132" s="3"/>
      <c r="H132" s="3"/>
      <c r="I132" s="4"/>
      <c r="J132" s="3"/>
      <c r="K132" s="3"/>
      <c r="L132" s="3"/>
    </row>
    <row r="133" spans="1:12" x14ac:dyDescent="0.25">
      <c r="A133" s="3"/>
      <c r="B133" s="3"/>
      <c r="C133" s="3"/>
      <c r="D133" s="4"/>
      <c r="E133" s="3"/>
      <c r="F133" s="3"/>
      <c r="G133" s="3"/>
      <c r="H133" s="3"/>
      <c r="I133" s="4"/>
      <c r="J133" s="3"/>
      <c r="K133" s="3"/>
      <c r="L133" s="3"/>
    </row>
    <row r="134" spans="1:12" x14ac:dyDescent="0.25">
      <c r="A134" s="3"/>
      <c r="B134" s="3"/>
      <c r="C134" s="3"/>
      <c r="D134" s="4"/>
      <c r="E134" s="3"/>
      <c r="F134" s="3"/>
      <c r="G134" s="3"/>
      <c r="H134" s="3"/>
      <c r="I134" s="4"/>
      <c r="J134" s="3"/>
      <c r="K134" s="3"/>
      <c r="L134" s="3"/>
    </row>
    <row r="135" spans="1:12" x14ac:dyDescent="0.25">
      <c r="A135" s="3"/>
      <c r="B135" s="3"/>
      <c r="C135" s="3"/>
      <c r="D135" s="4"/>
      <c r="E135" s="3"/>
      <c r="F135" s="3"/>
      <c r="G135" s="3"/>
      <c r="H135" s="3"/>
      <c r="I135" s="4"/>
      <c r="J135" s="3"/>
      <c r="K135" s="3"/>
      <c r="L135" s="3"/>
    </row>
    <row r="136" spans="1:12" x14ac:dyDescent="0.25">
      <c r="A136" s="3"/>
      <c r="B136" s="3"/>
      <c r="C136" s="3"/>
      <c r="D136" s="4"/>
      <c r="E136" s="3"/>
      <c r="F136" s="3"/>
      <c r="G136" s="3"/>
      <c r="H136" s="3"/>
      <c r="I136" s="4"/>
      <c r="J136" s="3"/>
      <c r="K136" s="3"/>
      <c r="L136" s="3"/>
    </row>
    <row r="137" spans="1:12" x14ac:dyDescent="0.25">
      <c r="A137" s="3"/>
      <c r="B137" s="3"/>
      <c r="C137" s="3"/>
      <c r="D137" s="4"/>
      <c r="E137" s="3"/>
      <c r="F137" s="3"/>
      <c r="G137" s="3"/>
      <c r="H137" s="3"/>
      <c r="I137" s="4"/>
      <c r="J137" s="3"/>
      <c r="K137" s="3"/>
      <c r="L137" s="3"/>
    </row>
    <row r="138" spans="1:12" x14ac:dyDescent="0.25">
      <c r="A138" s="3"/>
      <c r="B138" s="3"/>
      <c r="C138" s="3"/>
      <c r="D138" s="4"/>
      <c r="E138" s="3"/>
      <c r="F138" s="3"/>
      <c r="G138" s="3"/>
      <c r="H138" s="3"/>
      <c r="I138" s="4"/>
      <c r="J138" s="3"/>
      <c r="K138" s="3"/>
      <c r="L138" s="3"/>
    </row>
    <row r="139" spans="1:12" x14ac:dyDescent="0.25">
      <c r="A139" s="3"/>
      <c r="B139" s="3"/>
      <c r="C139" s="3"/>
      <c r="D139" s="4"/>
      <c r="E139" s="3"/>
      <c r="F139" s="3"/>
      <c r="G139" s="3"/>
      <c r="H139" s="3"/>
      <c r="I139" s="4"/>
      <c r="J139" s="3"/>
      <c r="K139" s="3"/>
      <c r="L139" s="3"/>
    </row>
    <row r="140" spans="1:12" x14ac:dyDescent="0.25">
      <c r="A140" s="3"/>
      <c r="B140" s="3"/>
      <c r="C140" s="3"/>
      <c r="D140" s="4"/>
      <c r="E140" s="3"/>
      <c r="F140" s="3"/>
      <c r="G140" s="3"/>
      <c r="H140" s="3"/>
      <c r="I140" s="4"/>
      <c r="J140" s="3"/>
      <c r="K140" s="3"/>
      <c r="L140" s="3"/>
    </row>
    <row r="141" spans="1:12" x14ac:dyDescent="0.25">
      <c r="A141" s="3"/>
      <c r="B141" s="3"/>
      <c r="C141" s="3"/>
      <c r="D141" s="4"/>
      <c r="E141" s="3"/>
      <c r="F141" s="3"/>
      <c r="G141" s="3"/>
      <c r="H141" s="3"/>
      <c r="I141" s="4"/>
      <c r="J141" s="3"/>
      <c r="K141" s="3"/>
      <c r="L141" s="3"/>
    </row>
    <row r="142" spans="1:12" x14ac:dyDescent="0.25">
      <c r="A142" s="3"/>
      <c r="B142" s="3"/>
      <c r="C142" s="3"/>
      <c r="D142" s="4"/>
      <c r="E142" s="3"/>
      <c r="F142" s="3"/>
      <c r="G142" s="3"/>
      <c r="H142" s="3"/>
      <c r="I142" s="4"/>
      <c r="J142" s="3"/>
      <c r="K142" s="3"/>
      <c r="L142" s="3"/>
    </row>
    <row r="143" spans="1:12" x14ac:dyDescent="0.25">
      <c r="A143" s="3"/>
      <c r="B143" s="3"/>
      <c r="C143" s="3"/>
      <c r="D143" s="4"/>
      <c r="E143" s="3"/>
      <c r="F143" s="3"/>
      <c r="G143" s="3"/>
      <c r="H143" s="3"/>
      <c r="I143" s="4"/>
      <c r="J143" s="3"/>
      <c r="K143" s="3"/>
      <c r="L143" s="3"/>
    </row>
    <row r="144" spans="1:12" x14ac:dyDescent="0.25">
      <c r="A144" s="3"/>
      <c r="B144" s="3"/>
      <c r="C144" s="3"/>
      <c r="D144" s="4"/>
      <c r="E144" s="3"/>
      <c r="F144" s="3"/>
      <c r="G144" s="3"/>
      <c r="H144" s="3"/>
      <c r="I144" s="4"/>
      <c r="J144" s="3"/>
      <c r="K144" s="3"/>
      <c r="L144" s="3"/>
    </row>
    <row r="145" spans="1:12" x14ac:dyDescent="0.25">
      <c r="A145" s="3"/>
      <c r="B145" s="3"/>
      <c r="C145" s="3"/>
      <c r="D145" s="4"/>
      <c r="E145" s="3"/>
      <c r="F145" s="3"/>
      <c r="G145" s="3"/>
      <c r="H145" s="3"/>
      <c r="I145" s="4"/>
      <c r="J145" s="3"/>
      <c r="K145" s="3"/>
      <c r="L145" s="3"/>
    </row>
    <row r="146" spans="1:12" x14ac:dyDescent="0.25">
      <c r="A146" s="3"/>
      <c r="B146" s="3"/>
      <c r="C146" s="3"/>
      <c r="D146" s="4"/>
      <c r="E146" s="3"/>
      <c r="F146" s="3"/>
      <c r="G146" s="3"/>
      <c r="H146" s="3"/>
      <c r="I146" s="4"/>
      <c r="J146" s="3"/>
      <c r="K146" s="3"/>
      <c r="L146" s="3"/>
    </row>
    <row r="147" spans="1:12" x14ac:dyDescent="0.25">
      <c r="A147" s="3"/>
      <c r="B147" s="3"/>
      <c r="C147" s="3"/>
      <c r="D147" s="4"/>
      <c r="E147" s="3"/>
      <c r="F147" s="3"/>
      <c r="G147" s="3"/>
      <c r="H147" s="3"/>
      <c r="I147" s="4"/>
      <c r="J147" s="3"/>
      <c r="K147" s="3"/>
      <c r="L147" s="3"/>
    </row>
    <row r="148" spans="1:12" x14ac:dyDescent="0.25">
      <c r="A148" s="3"/>
      <c r="B148" s="3"/>
      <c r="C148" s="3"/>
      <c r="D148" s="4"/>
      <c r="E148" s="3"/>
      <c r="F148" s="3"/>
      <c r="G148" s="3"/>
      <c r="H148" s="3"/>
      <c r="I148" s="4"/>
      <c r="J148" s="3"/>
      <c r="K148" s="3"/>
      <c r="L148" s="3"/>
    </row>
    <row r="149" spans="1:12" x14ac:dyDescent="0.25">
      <c r="A149" s="3"/>
      <c r="B149" s="3"/>
      <c r="C149" s="3"/>
      <c r="D149" s="4"/>
      <c r="E149" s="3"/>
      <c r="F149" s="3"/>
      <c r="G149" s="3"/>
      <c r="H149" s="3"/>
      <c r="I149" s="4"/>
      <c r="J149" s="3"/>
      <c r="K149" s="3"/>
      <c r="L149" s="3"/>
    </row>
    <row r="150" spans="1:12" x14ac:dyDescent="0.25">
      <c r="A150" s="3"/>
      <c r="B150" s="3"/>
      <c r="C150" s="3"/>
      <c r="D150" s="4"/>
      <c r="E150" s="3"/>
      <c r="F150" s="3"/>
      <c r="G150" s="3"/>
      <c r="H150" s="3"/>
      <c r="I150" s="4"/>
      <c r="J150" s="3"/>
      <c r="K150" s="3"/>
      <c r="L150" s="3"/>
    </row>
    <row r="151" spans="1:12" x14ac:dyDescent="0.25">
      <c r="A151" s="3"/>
      <c r="B151" s="3"/>
      <c r="C151" s="3"/>
      <c r="D151" s="4"/>
      <c r="E151" s="3"/>
      <c r="F151" s="3"/>
      <c r="G151" s="3"/>
      <c r="H151" s="3"/>
      <c r="I151" s="4"/>
      <c r="J151" s="3"/>
      <c r="K151" s="3"/>
      <c r="L151" s="3"/>
    </row>
    <row r="152" spans="1:12" x14ac:dyDescent="0.25">
      <c r="A152" s="3"/>
      <c r="B152" s="3"/>
      <c r="C152" s="3"/>
      <c r="D152" s="4"/>
      <c r="E152" s="3"/>
      <c r="F152" s="3"/>
      <c r="G152" s="3"/>
      <c r="H152" s="3"/>
      <c r="I152" s="4"/>
      <c r="J152" s="3"/>
      <c r="K152" s="3"/>
      <c r="L152" s="3"/>
    </row>
    <row r="153" spans="1:12" x14ac:dyDescent="0.25">
      <c r="A153" s="3"/>
      <c r="B153" s="3"/>
      <c r="C153" s="3"/>
      <c r="D153" s="4"/>
      <c r="E153" s="3"/>
      <c r="F153" s="3"/>
      <c r="G153" s="3"/>
      <c r="H153" s="3"/>
      <c r="I153" s="4"/>
      <c r="J153" s="3"/>
      <c r="K153" s="3"/>
      <c r="L153" s="3"/>
    </row>
    <row r="154" spans="1:12" x14ac:dyDescent="0.25">
      <c r="A154" s="3"/>
      <c r="B154" s="3"/>
      <c r="C154" s="3"/>
      <c r="D154" s="4"/>
      <c r="E154" s="3"/>
      <c r="F154" s="3"/>
      <c r="G154" s="3"/>
      <c r="H154" s="3"/>
      <c r="I154" s="4"/>
      <c r="J154" s="3"/>
      <c r="K154" s="3"/>
      <c r="L154" s="3"/>
    </row>
    <row r="155" spans="1:12" x14ac:dyDescent="0.25">
      <c r="A155" s="3"/>
      <c r="B155" s="3"/>
      <c r="C155" s="3"/>
      <c r="D155" s="4"/>
      <c r="E155" s="3"/>
      <c r="F155" s="3"/>
      <c r="G155" s="3"/>
      <c r="H155" s="3"/>
      <c r="I155" s="4"/>
      <c r="J155" s="3"/>
      <c r="K155" s="3"/>
      <c r="L155" s="3"/>
    </row>
    <row r="156" spans="1:12" x14ac:dyDescent="0.25">
      <c r="A156" s="3"/>
      <c r="B156" s="3"/>
      <c r="C156" s="3"/>
      <c r="D156" s="4"/>
      <c r="E156" s="3"/>
      <c r="F156" s="3"/>
      <c r="G156" s="3"/>
      <c r="H156" s="3"/>
      <c r="I156" s="4"/>
      <c r="J156" s="3"/>
      <c r="K156" s="3"/>
      <c r="L156" s="3"/>
    </row>
    <row r="157" spans="1:12" x14ac:dyDescent="0.25">
      <c r="A157" s="3"/>
      <c r="B157" s="3"/>
      <c r="C157" s="3"/>
      <c r="D157" s="4"/>
      <c r="E157" s="3"/>
      <c r="F157" s="3"/>
      <c r="G157" s="3"/>
      <c r="H157" s="3"/>
      <c r="I157" s="4"/>
      <c r="J157" s="3"/>
      <c r="K157" s="3"/>
      <c r="L157" s="3"/>
    </row>
    <row r="158" spans="1:12" x14ac:dyDescent="0.25">
      <c r="A158" s="3"/>
      <c r="B158" s="3"/>
      <c r="C158" s="3"/>
      <c r="D158" s="4"/>
      <c r="E158" s="3"/>
      <c r="F158" s="3"/>
      <c r="G158" s="3"/>
      <c r="H158" s="3"/>
      <c r="I158" s="4"/>
      <c r="J158" s="3"/>
      <c r="K158" s="3"/>
      <c r="L158" s="3"/>
    </row>
    <row r="159" spans="1:12" x14ac:dyDescent="0.25">
      <c r="A159" s="3"/>
      <c r="B159" s="3"/>
      <c r="C159" s="3"/>
      <c r="D159" s="4"/>
      <c r="E159" s="3"/>
      <c r="F159" s="3"/>
      <c r="G159" s="3"/>
      <c r="H159" s="3"/>
      <c r="I159" s="4"/>
      <c r="J159" s="3"/>
      <c r="K159" s="3"/>
      <c r="L159" s="3"/>
    </row>
    <row r="160" spans="1:12" x14ac:dyDescent="0.25">
      <c r="A160" s="3"/>
      <c r="B160" s="3"/>
      <c r="C160" s="3"/>
      <c r="D160" s="4"/>
      <c r="E160" s="3"/>
      <c r="F160" s="3"/>
      <c r="G160" s="3"/>
      <c r="H160" s="3"/>
      <c r="I160" s="4"/>
      <c r="J160" s="3"/>
      <c r="K160" s="3"/>
      <c r="L160" s="3"/>
    </row>
    <row r="161" spans="1:12" x14ac:dyDescent="0.25">
      <c r="A161" s="3"/>
      <c r="B161" s="3"/>
      <c r="C161" s="3"/>
      <c r="D161" s="4"/>
      <c r="E161" s="3"/>
      <c r="F161" s="3"/>
      <c r="G161" s="3"/>
      <c r="H161" s="3"/>
      <c r="I161" s="4"/>
      <c r="J161" s="3"/>
      <c r="K161" s="3"/>
      <c r="L161" s="3"/>
    </row>
    <row r="162" spans="1:12" x14ac:dyDescent="0.25">
      <c r="A162" s="3"/>
      <c r="B162" s="3"/>
      <c r="C162" s="3"/>
      <c r="D162" s="4"/>
      <c r="E162" s="3"/>
      <c r="F162" s="3"/>
      <c r="G162" s="3"/>
      <c r="H162" s="3"/>
      <c r="I162" s="4"/>
      <c r="J162" s="3"/>
      <c r="K162" s="3"/>
      <c r="L162" s="3"/>
    </row>
    <row r="163" spans="1:12" x14ac:dyDescent="0.25">
      <c r="A163" s="3"/>
      <c r="B163" s="3"/>
      <c r="C163" s="3"/>
      <c r="D163" s="4"/>
      <c r="E163" s="3"/>
      <c r="F163" s="3"/>
      <c r="G163" s="3"/>
      <c r="H163" s="3"/>
      <c r="I163" s="4"/>
      <c r="J163" s="3"/>
      <c r="K163" s="3"/>
      <c r="L163" s="3"/>
    </row>
    <row r="164" spans="1:12" x14ac:dyDescent="0.25">
      <c r="A164" s="3"/>
      <c r="B164" s="3"/>
      <c r="C164" s="3"/>
      <c r="D164" s="4"/>
      <c r="E164" s="3"/>
      <c r="F164" s="3"/>
      <c r="G164" s="3"/>
      <c r="H164" s="3"/>
      <c r="I164" s="4"/>
      <c r="J164" s="3"/>
      <c r="K164" s="3"/>
      <c r="L164" s="3"/>
    </row>
    <row r="165" spans="1:12" x14ac:dyDescent="0.25">
      <c r="A165" s="3"/>
      <c r="B165" s="3"/>
      <c r="C165" s="3"/>
      <c r="D165" s="4"/>
      <c r="E165" s="3"/>
      <c r="F165" s="3"/>
      <c r="G165" s="3"/>
      <c r="H165" s="3"/>
      <c r="I165" s="4"/>
      <c r="J165" s="3"/>
      <c r="K165" s="3"/>
      <c r="L165" s="3"/>
    </row>
    <row r="166" spans="1:12" x14ac:dyDescent="0.25">
      <c r="A166" s="3"/>
      <c r="B166" s="3"/>
      <c r="C166" s="3"/>
      <c r="D166" s="4"/>
      <c r="E166" s="3"/>
      <c r="F166" s="3"/>
      <c r="G166" s="3"/>
      <c r="H166" s="3"/>
      <c r="I166" s="4"/>
      <c r="J166" s="3"/>
      <c r="K166" s="3"/>
      <c r="L166" s="3"/>
    </row>
    <row r="167" spans="1:12" x14ac:dyDescent="0.25">
      <c r="A167" s="3"/>
      <c r="B167" s="3"/>
      <c r="C167" s="3"/>
      <c r="D167" s="4"/>
      <c r="E167" s="3"/>
      <c r="F167" s="3"/>
      <c r="G167" s="3"/>
      <c r="H167" s="3"/>
      <c r="I167" s="4"/>
      <c r="J167" s="3"/>
      <c r="K167" s="3"/>
      <c r="L167" s="3"/>
    </row>
    <row r="168" spans="1:12" x14ac:dyDescent="0.25">
      <c r="A168" s="3"/>
      <c r="B168" s="3"/>
      <c r="C168" s="3"/>
      <c r="D168" s="4"/>
      <c r="E168" s="3"/>
      <c r="F168" s="3"/>
      <c r="G168" s="3"/>
      <c r="H168" s="3"/>
      <c r="I168" s="4"/>
      <c r="J168" s="3"/>
      <c r="K168" s="3"/>
      <c r="L168" s="3"/>
    </row>
    <row r="169" spans="1:12" x14ac:dyDescent="0.25">
      <c r="A169" s="3"/>
      <c r="B169" s="3"/>
      <c r="C169" s="3"/>
      <c r="D169" s="4"/>
      <c r="E169" s="3"/>
      <c r="F169" s="3"/>
      <c r="G169" s="3"/>
      <c r="H169" s="3"/>
      <c r="I169" s="4"/>
      <c r="J169" s="3"/>
      <c r="K169" s="3"/>
      <c r="L169" s="3"/>
    </row>
    <row r="170" spans="1:12" x14ac:dyDescent="0.25">
      <c r="A170" s="3"/>
      <c r="B170" s="3"/>
      <c r="C170" s="3"/>
      <c r="D170" s="4"/>
      <c r="E170" s="3"/>
      <c r="F170" s="3"/>
      <c r="G170" s="3"/>
      <c r="H170" s="3"/>
      <c r="I170" s="4"/>
      <c r="J170" s="3"/>
      <c r="K170" s="3"/>
      <c r="L170" s="3"/>
    </row>
    <row r="171" spans="1:12" x14ac:dyDescent="0.25">
      <c r="A171" s="3"/>
      <c r="B171" s="3"/>
      <c r="C171" s="3"/>
      <c r="D171" s="4"/>
      <c r="E171" s="3"/>
      <c r="F171" s="3"/>
      <c r="G171" s="3"/>
      <c r="H171" s="3"/>
      <c r="I171" s="4"/>
      <c r="J171" s="3"/>
      <c r="K171" s="3"/>
      <c r="L171" s="3"/>
    </row>
    <row r="172" spans="1:12" x14ac:dyDescent="0.25">
      <c r="A172" s="3"/>
      <c r="B172" s="3"/>
      <c r="C172" s="3"/>
      <c r="D172" s="4"/>
      <c r="E172" s="3"/>
      <c r="F172" s="3"/>
      <c r="G172" s="3"/>
      <c r="H172" s="3"/>
      <c r="I172" s="4"/>
      <c r="J172" s="3"/>
      <c r="K172" s="3"/>
      <c r="L172" s="3"/>
    </row>
    <row r="173" spans="1:12" x14ac:dyDescent="0.25">
      <c r="A173" s="3"/>
      <c r="B173" s="3"/>
      <c r="C173" s="3"/>
      <c r="D173" s="4"/>
      <c r="E173" s="3"/>
      <c r="F173" s="3"/>
      <c r="G173" s="3"/>
      <c r="H173" s="3"/>
      <c r="I173" s="4"/>
      <c r="J173" s="3"/>
      <c r="K173" s="3"/>
      <c r="L173" s="3"/>
    </row>
    <row r="174" spans="1:12" x14ac:dyDescent="0.25">
      <c r="A174" s="3"/>
      <c r="B174" s="3"/>
      <c r="C174" s="3"/>
      <c r="D174" s="4"/>
      <c r="E174" s="3"/>
      <c r="F174" s="3"/>
      <c r="G174" s="3"/>
      <c r="H174" s="3"/>
      <c r="I174" s="4"/>
      <c r="J174" s="3"/>
      <c r="K174" s="3"/>
      <c r="L174" s="3"/>
    </row>
    <row r="175" spans="1:12" x14ac:dyDescent="0.25">
      <c r="A175" s="3"/>
      <c r="B175" s="3"/>
      <c r="C175" s="3"/>
      <c r="D175" s="4"/>
      <c r="E175" s="3"/>
      <c r="F175" s="3"/>
      <c r="G175" s="3"/>
      <c r="H175" s="3"/>
      <c r="I175" s="4"/>
      <c r="J175" s="3"/>
      <c r="K175" s="3"/>
      <c r="L175" s="3"/>
    </row>
    <row r="176" spans="1:12" x14ac:dyDescent="0.25">
      <c r="A176" s="3"/>
      <c r="B176" s="3"/>
      <c r="C176" s="3"/>
      <c r="D176" s="4"/>
      <c r="E176" s="3"/>
      <c r="F176" s="3"/>
      <c r="G176" s="3"/>
      <c r="H176" s="3"/>
      <c r="I176" s="4"/>
      <c r="J176" s="3"/>
      <c r="K176" s="3"/>
      <c r="L176" s="3"/>
    </row>
    <row r="177" spans="1:12" x14ac:dyDescent="0.25">
      <c r="A177" s="3"/>
      <c r="B177" s="3"/>
      <c r="C177" s="3"/>
      <c r="D177" s="4"/>
      <c r="E177" s="3"/>
      <c r="F177" s="3"/>
      <c r="G177" s="3"/>
      <c r="H177" s="3"/>
      <c r="I177" s="4"/>
      <c r="J177" s="3"/>
      <c r="K177" s="3"/>
      <c r="L177" s="3"/>
    </row>
    <row r="178" spans="1:12" x14ac:dyDescent="0.25">
      <c r="A178" s="3"/>
      <c r="B178" s="3"/>
      <c r="C178" s="3"/>
      <c r="D178" s="4"/>
      <c r="E178" s="3"/>
      <c r="F178" s="3"/>
      <c r="G178" s="3"/>
      <c r="H178" s="3"/>
      <c r="I178" s="4"/>
      <c r="J178" s="3"/>
      <c r="K178" s="3"/>
      <c r="L178" s="3"/>
    </row>
    <row r="179" spans="1:12" x14ac:dyDescent="0.25">
      <c r="A179" s="3"/>
      <c r="B179" s="3"/>
      <c r="C179" s="3"/>
      <c r="D179" s="4"/>
      <c r="E179" s="3"/>
      <c r="F179" s="3"/>
      <c r="G179" s="3"/>
      <c r="H179" s="3"/>
      <c r="I179" s="4"/>
      <c r="J179" s="3"/>
      <c r="K179" s="3"/>
      <c r="L179" s="3"/>
    </row>
    <row r="180" spans="1:12" x14ac:dyDescent="0.25">
      <c r="A180" s="3"/>
      <c r="B180" s="3"/>
      <c r="C180" s="3"/>
      <c r="D180" s="4"/>
      <c r="E180" s="3"/>
      <c r="F180" s="3"/>
      <c r="G180" s="3"/>
      <c r="H180" s="3"/>
      <c r="I180" s="4"/>
      <c r="J180" s="3"/>
      <c r="K180" s="3"/>
      <c r="L180" s="3"/>
    </row>
    <row r="181" spans="1:12" x14ac:dyDescent="0.25">
      <c r="A181" s="3"/>
      <c r="B181" s="3"/>
      <c r="C181" s="3"/>
      <c r="D181" s="4"/>
      <c r="E181" s="3"/>
      <c r="F181" s="3"/>
      <c r="G181" s="3"/>
      <c r="H181" s="3"/>
      <c r="I181" s="4"/>
      <c r="J181" s="3"/>
      <c r="K181" s="3"/>
      <c r="L181" s="3"/>
    </row>
    <row r="182" spans="1:12" x14ac:dyDescent="0.25">
      <c r="A182" s="3"/>
      <c r="B182" s="3"/>
      <c r="C182" s="3"/>
      <c r="D182" s="4"/>
      <c r="E182" s="3"/>
      <c r="F182" s="3"/>
      <c r="G182" s="3"/>
      <c r="H182" s="3"/>
      <c r="I182" s="4"/>
      <c r="J182" s="3"/>
      <c r="K182" s="3"/>
      <c r="L182" s="3"/>
    </row>
    <row r="183" spans="1:12" x14ac:dyDescent="0.25">
      <c r="A183" s="3"/>
      <c r="B183" s="3"/>
      <c r="C183" s="3"/>
      <c r="D183" s="4"/>
      <c r="E183" s="3"/>
      <c r="F183" s="3"/>
      <c r="G183" s="3"/>
      <c r="H183" s="3"/>
      <c r="I183" s="4"/>
      <c r="J183" s="3"/>
      <c r="K183" s="3"/>
      <c r="L183" s="3"/>
    </row>
    <row r="184" spans="1:12" x14ac:dyDescent="0.25">
      <c r="A184" s="3"/>
      <c r="B184" s="3"/>
      <c r="C184" s="3"/>
      <c r="D184" s="4"/>
      <c r="E184" s="3"/>
      <c r="F184" s="3"/>
      <c r="G184" s="3"/>
      <c r="H184" s="3"/>
      <c r="I184" s="4"/>
      <c r="J184" s="3"/>
      <c r="K184" s="3"/>
      <c r="L184" s="3"/>
    </row>
    <row r="185" spans="1:12" x14ac:dyDescent="0.25">
      <c r="A185" s="3"/>
      <c r="B185" s="3"/>
      <c r="C185" s="3"/>
      <c r="D185" s="4"/>
      <c r="E185" s="3"/>
      <c r="F185" s="3"/>
      <c r="G185" s="3"/>
      <c r="H185" s="3"/>
      <c r="I185" s="4"/>
      <c r="J185" s="3"/>
      <c r="K185" s="3"/>
      <c r="L185" s="3"/>
    </row>
    <row r="186" spans="1:12" x14ac:dyDescent="0.25">
      <c r="A186" s="3"/>
      <c r="B186" s="3"/>
      <c r="C186" s="3"/>
      <c r="D186" s="4"/>
      <c r="E186" s="3"/>
      <c r="F186" s="3"/>
      <c r="G186" s="3"/>
      <c r="H186" s="3"/>
      <c r="I186" s="4"/>
      <c r="J186" s="3"/>
      <c r="K186" s="3"/>
      <c r="L186" s="3"/>
    </row>
    <row r="187" spans="1:12" x14ac:dyDescent="0.25">
      <c r="A187" s="3"/>
      <c r="B187" s="3"/>
      <c r="C187" s="3"/>
      <c r="D187" s="4"/>
      <c r="E187" s="3"/>
      <c r="F187" s="3"/>
      <c r="G187" s="3"/>
      <c r="H187" s="3"/>
      <c r="I187" s="4"/>
      <c r="J187" s="3"/>
      <c r="K187" s="3"/>
      <c r="L187" s="3"/>
    </row>
    <row r="188" spans="1:12" x14ac:dyDescent="0.25">
      <c r="A188" s="3"/>
      <c r="B188" s="3"/>
      <c r="C188" s="3"/>
      <c r="D188" s="4"/>
      <c r="E188" s="3"/>
      <c r="F188" s="3"/>
      <c r="G188" s="3"/>
      <c r="H188" s="3"/>
      <c r="I188" s="4"/>
      <c r="J188" s="3"/>
      <c r="K188" s="3"/>
      <c r="L188" s="3"/>
    </row>
    <row r="189" spans="1:12" x14ac:dyDescent="0.25">
      <c r="A189" s="3"/>
      <c r="B189" s="3"/>
      <c r="C189" s="3"/>
      <c r="D189" s="4"/>
      <c r="E189" s="3"/>
      <c r="F189" s="3"/>
      <c r="G189" s="3"/>
      <c r="H189" s="3"/>
      <c r="I189" s="4"/>
      <c r="J189" s="3"/>
      <c r="K189" s="3"/>
      <c r="L189" s="3"/>
    </row>
    <row r="190" spans="1:12" x14ac:dyDescent="0.25">
      <c r="A190" s="3"/>
      <c r="B190" s="3"/>
      <c r="C190" s="3"/>
      <c r="D190" s="4"/>
      <c r="E190" s="3"/>
      <c r="F190" s="3"/>
      <c r="G190" s="3"/>
      <c r="H190" s="3"/>
      <c r="I190" s="4"/>
      <c r="J190" s="3"/>
      <c r="K190" s="3"/>
      <c r="L190" s="3"/>
    </row>
    <row r="191" spans="1:12" x14ac:dyDescent="0.25">
      <c r="A191" s="3"/>
      <c r="B191" s="3"/>
      <c r="C191" s="3"/>
      <c r="D191" s="4"/>
      <c r="E191" s="3"/>
      <c r="F191" s="3"/>
      <c r="G191" s="3"/>
      <c r="H191" s="3"/>
      <c r="I191" s="4"/>
      <c r="J191" s="3"/>
      <c r="K191" s="3"/>
      <c r="L191" s="3"/>
    </row>
    <row r="192" spans="1:12" x14ac:dyDescent="0.25">
      <c r="A192" s="3"/>
      <c r="B192" s="3"/>
      <c r="C192" s="3"/>
      <c r="D192" s="4"/>
      <c r="E192" s="3"/>
      <c r="F192" s="3"/>
      <c r="G192" s="3"/>
      <c r="H192" s="3"/>
      <c r="I192" s="4"/>
      <c r="J192" s="3"/>
      <c r="K192" s="3"/>
      <c r="L192" s="3"/>
    </row>
  </sheetData>
  <mergeCells count="5">
    <mergeCell ref="J25:J26"/>
    <mergeCell ref="C33:H33"/>
    <mergeCell ref="B4:D4"/>
    <mergeCell ref="E4:G4"/>
    <mergeCell ref="E5:G20"/>
  </mergeCells>
  <hyperlinks>
    <hyperlink ref="J23" r:id="rId1" xr:uid="{1FE1E23F-22C5-40B1-A53E-C024A628CE14}"/>
    <hyperlink ref="J28" r:id="rId2" display="https://www.china-fluorine.cn/sale-14274674-electrolysis-of-water-to-produce-hydrogen-pfsa-membrane-pem-n116w-n117.html" xr:uid="{8820CA11-C85A-4681-827B-9651B2A82178}"/>
    <hyperlink ref="J24" r:id="rId3" display="https://www.rapidmetals.co.uk/product/copper-sheet-1mm/" xr:uid="{C1DB76B6-1E25-4A8E-90A4-5D6F0FD376D2}"/>
    <hyperlink ref="J31" r:id="rId4" xr:uid="{44C79D2B-54CD-46C2-8329-CF1C4C22EC74}"/>
    <hyperlink ref="J25" r:id="rId5" xr:uid="{6723389F-0204-48AB-BCE1-1AF434E6886A}"/>
    <hyperlink ref="J27" r:id="rId6" display="https://www.ebay.com/itm/184978953097?var=692764805760&amp;norover=1&amp;mkevt=1&amp;mkrid=711-166996-562373-7&amp;mkcid=2&amp;itemid=692764805760_184978953097&amp;targetid=293946777986&amp;device=c&amp;mktype=pla&amp;googleloc=1028580&amp;poi=&amp;campaignid=19182205373&amp;mkgroupid=147161015991&amp;rlsatarget=pla-293946777986&amp;abcId=9304034&amp;merchantid=119648210&amp;gclid=Cj0KCQjwj5mpBhDJARIsAOVjBdqtjX3N0ozkFM0As5aD3rHzqk28u6Qjtbi2EajB7m5IJXijd6S1HtMaAmISEALw_wcB" xr:uid="{E933109F-017B-48C0-9775-61B10EAD5EDA}"/>
  </hyperlinks>
  <pageMargins left="0.7" right="0.7" top="0.75" bottom="0.75" header="0.3" footer="0.3"/>
  <drawing r:id="rId7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1591E7-E62B-423E-9D1E-2D5F37657B54}">
  <dimension ref="A1:M191"/>
  <sheetViews>
    <sheetView workbookViewId="0">
      <selection activeCell="B2" sqref="B2"/>
    </sheetView>
  </sheetViews>
  <sheetFormatPr defaultColWidth="9.140625" defaultRowHeight="15" x14ac:dyDescent="0.25"/>
  <cols>
    <col min="1" max="1" width="9.140625" style="64"/>
    <col min="2" max="2" width="6.85546875" style="64" customWidth="1"/>
    <col min="3" max="3" width="28" style="64" customWidth="1"/>
    <col min="4" max="4" width="12.42578125" style="44" customWidth="1"/>
    <col min="5" max="5" width="19" style="64" customWidth="1"/>
    <col min="6" max="6" width="10.7109375" style="64" customWidth="1"/>
    <col min="7" max="7" width="11.42578125" style="64" customWidth="1"/>
    <col min="8" max="8" width="11.7109375" style="64" customWidth="1"/>
    <col min="9" max="9" width="10" style="44" customWidth="1"/>
    <col min="10" max="10" width="104.5703125" style="64" customWidth="1"/>
    <col min="11" max="16384" width="9.140625" style="64"/>
  </cols>
  <sheetData>
    <row r="1" spans="1:13" x14ac:dyDescent="0.25">
      <c r="A1" s="50"/>
      <c r="B1" s="50"/>
      <c r="C1" s="50"/>
      <c r="D1" s="65"/>
      <c r="E1" s="50"/>
      <c r="F1" s="50"/>
      <c r="G1" s="50"/>
      <c r="H1" s="50"/>
      <c r="I1" s="65"/>
      <c r="J1" s="50"/>
      <c r="K1" s="50"/>
      <c r="L1" s="50"/>
      <c r="M1" s="50"/>
    </row>
    <row r="2" spans="1:13" x14ac:dyDescent="0.25">
      <c r="A2" s="50"/>
      <c r="B2" s="14" t="s">
        <v>73</v>
      </c>
      <c r="C2" s="66"/>
      <c r="D2" s="65"/>
      <c r="E2" s="50"/>
      <c r="F2" s="50"/>
      <c r="G2" s="50"/>
      <c r="H2" s="50"/>
      <c r="I2" s="65"/>
      <c r="J2" s="50"/>
      <c r="K2" s="50"/>
      <c r="L2" s="50"/>
      <c r="M2" s="50"/>
    </row>
    <row r="3" spans="1:13" ht="15.75" thickBot="1" x14ac:dyDescent="0.3">
      <c r="A3" s="50"/>
      <c r="B3" s="66"/>
      <c r="C3" s="66"/>
      <c r="D3" s="65"/>
      <c r="E3" s="50"/>
      <c r="F3" s="50"/>
      <c r="G3" s="50"/>
      <c r="H3" s="50"/>
      <c r="I3" s="65"/>
      <c r="J3" s="50"/>
      <c r="K3" s="50"/>
      <c r="L3" s="50"/>
      <c r="M3" s="50"/>
    </row>
    <row r="4" spans="1:13" ht="15.75" thickBot="1" x14ac:dyDescent="0.3">
      <c r="A4" s="50"/>
      <c r="B4" s="137" t="s">
        <v>71</v>
      </c>
      <c r="C4" s="138"/>
      <c r="D4" s="139"/>
      <c r="E4" s="141" t="s">
        <v>72</v>
      </c>
      <c r="F4" s="142"/>
      <c r="G4" s="142"/>
      <c r="H4" s="143"/>
      <c r="I4" s="65"/>
      <c r="J4" s="50"/>
      <c r="K4" s="50"/>
      <c r="L4" s="50"/>
      <c r="M4" s="50"/>
    </row>
    <row r="5" spans="1:13" x14ac:dyDescent="0.25">
      <c r="A5" s="50"/>
      <c r="B5" s="67"/>
      <c r="C5" s="66"/>
      <c r="D5" s="65"/>
      <c r="E5" s="144"/>
      <c r="F5" s="145"/>
      <c r="G5" s="145"/>
      <c r="H5" s="146"/>
      <c r="I5" s="65"/>
      <c r="J5" s="50"/>
      <c r="K5" s="50"/>
      <c r="L5" s="50"/>
      <c r="M5" s="50"/>
    </row>
    <row r="6" spans="1:13" x14ac:dyDescent="0.25">
      <c r="A6" s="50"/>
      <c r="B6" s="67"/>
      <c r="C6" s="66"/>
      <c r="D6" s="65"/>
      <c r="E6" s="144"/>
      <c r="F6" s="145"/>
      <c r="G6" s="145"/>
      <c r="H6" s="146"/>
      <c r="I6" s="65"/>
      <c r="J6" s="50"/>
      <c r="K6" s="50"/>
      <c r="L6" s="50"/>
      <c r="M6" s="50"/>
    </row>
    <row r="7" spans="1:13" x14ac:dyDescent="0.25">
      <c r="A7" s="50"/>
      <c r="B7" s="67"/>
      <c r="C7" s="66"/>
      <c r="D7" s="65"/>
      <c r="E7" s="144"/>
      <c r="F7" s="145"/>
      <c r="G7" s="145"/>
      <c r="H7" s="146"/>
      <c r="I7" s="65"/>
      <c r="J7" s="50"/>
      <c r="K7" s="50"/>
      <c r="L7" s="50"/>
      <c r="M7" s="50"/>
    </row>
    <row r="8" spans="1:13" x14ac:dyDescent="0.25">
      <c r="A8" s="50"/>
      <c r="B8" s="67"/>
      <c r="C8" s="66"/>
      <c r="D8" s="65"/>
      <c r="E8" s="144"/>
      <c r="F8" s="145"/>
      <c r="G8" s="145"/>
      <c r="H8" s="146"/>
      <c r="I8" s="65"/>
      <c r="J8" s="50"/>
      <c r="K8" s="50"/>
      <c r="L8" s="50"/>
      <c r="M8" s="50"/>
    </row>
    <row r="9" spans="1:13" x14ac:dyDescent="0.25">
      <c r="A9" s="50"/>
      <c r="B9" s="67"/>
      <c r="C9" s="66"/>
      <c r="D9" s="65"/>
      <c r="E9" s="144"/>
      <c r="F9" s="145"/>
      <c r="G9" s="145"/>
      <c r="H9" s="146"/>
      <c r="I9" s="65"/>
      <c r="J9" s="50"/>
      <c r="K9" s="50"/>
      <c r="L9" s="50"/>
      <c r="M9" s="50"/>
    </row>
    <row r="10" spans="1:13" x14ac:dyDescent="0.25">
      <c r="A10" s="50"/>
      <c r="B10" s="67"/>
      <c r="C10" s="66"/>
      <c r="D10" s="65"/>
      <c r="E10" s="144"/>
      <c r="F10" s="145"/>
      <c r="G10" s="145"/>
      <c r="H10" s="146"/>
      <c r="I10" s="65"/>
      <c r="J10" s="50"/>
      <c r="K10" s="50"/>
      <c r="L10" s="50"/>
      <c r="M10" s="50"/>
    </row>
    <row r="11" spans="1:13" x14ac:dyDescent="0.25">
      <c r="A11" s="50"/>
      <c r="B11" s="67"/>
      <c r="C11" s="66"/>
      <c r="D11" s="65"/>
      <c r="E11" s="144"/>
      <c r="F11" s="145"/>
      <c r="G11" s="145"/>
      <c r="H11" s="146"/>
      <c r="I11" s="65"/>
      <c r="J11" s="50"/>
      <c r="K11" s="50"/>
      <c r="L11" s="50"/>
      <c r="M11" s="50"/>
    </row>
    <row r="12" spans="1:13" x14ac:dyDescent="0.25">
      <c r="A12" s="50"/>
      <c r="B12" s="67"/>
      <c r="C12" s="66"/>
      <c r="D12" s="65"/>
      <c r="E12" s="144"/>
      <c r="F12" s="145"/>
      <c r="G12" s="145"/>
      <c r="H12" s="146"/>
      <c r="I12" s="65"/>
      <c r="J12" s="50"/>
      <c r="K12" s="50"/>
      <c r="L12" s="50"/>
      <c r="M12" s="50"/>
    </row>
    <row r="13" spans="1:13" x14ac:dyDescent="0.25">
      <c r="A13" s="50"/>
      <c r="B13" s="67"/>
      <c r="C13" s="66"/>
      <c r="D13" s="65"/>
      <c r="E13" s="144"/>
      <c r="F13" s="145"/>
      <c r="G13" s="145"/>
      <c r="H13" s="146"/>
      <c r="I13" s="65"/>
      <c r="J13" s="50"/>
      <c r="K13" s="50"/>
      <c r="L13" s="50"/>
      <c r="M13" s="50"/>
    </row>
    <row r="14" spans="1:13" x14ac:dyDescent="0.25">
      <c r="A14" s="50"/>
      <c r="B14" s="67"/>
      <c r="C14" s="66"/>
      <c r="D14" s="65"/>
      <c r="E14" s="144"/>
      <c r="F14" s="145"/>
      <c r="G14" s="145"/>
      <c r="H14" s="146"/>
      <c r="I14" s="65"/>
      <c r="J14" s="50"/>
      <c r="K14" s="50"/>
      <c r="L14" s="50"/>
      <c r="M14" s="50"/>
    </row>
    <row r="15" spans="1:13" x14ac:dyDescent="0.25">
      <c r="A15" s="50"/>
      <c r="B15" s="67"/>
      <c r="C15" s="66"/>
      <c r="D15" s="65"/>
      <c r="E15" s="144"/>
      <c r="F15" s="145"/>
      <c r="G15" s="145"/>
      <c r="H15" s="146"/>
      <c r="I15" s="65"/>
      <c r="J15" s="50"/>
      <c r="K15" s="50"/>
      <c r="L15" s="50"/>
      <c r="M15" s="50"/>
    </row>
    <row r="16" spans="1:13" x14ac:dyDescent="0.25">
      <c r="A16" s="50"/>
      <c r="B16" s="67"/>
      <c r="C16" s="66"/>
      <c r="D16" s="65"/>
      <c r="E16" s="144"/>
      <c r="F16" s="145"/>
      <c r="G16" s="145"/>
      <c r="H16" s="146"/>
      <c r="I16" s="65"/>
      <c r="J16" s="50"/>
      <c r="K16" s="50"/>
      <c r="L16" s="50"/>
      <c r="M16" s="50"/>
    </row>
    <row r="17" spans="1:13" x14ac:dyDescent="0.25">
      <c r="A17" s="50"/>
      <c r="B17" s="67"/>
      <c r="C17" s="66"/>
      <c r="D17" s="65"/>
      <c r="E17" s="144"/>
      <c r="F17" s="145"/>
      <c r="G17" s="145"/>
      <c r="H17" s="146"/>
      <c r="I17" s="65"/>
      <c r="J17" s="50"/>
      <c r="K17" s="50"/>
      <c r="L17" s="50"/>
      <c r="M17" s="50"/>
    </row>
    <row r="18" spans="1:13" x14ac:dyDescent="0.25">
      <c r="A18" s="50"/>
      <c r="B18" s="67"/>
      <c r="C18" s="66"/>
      <c r="D18" s="65"/>
      <c r="E18" s="144"/>
      <c r="F18" s="145"/>
      <c r="G18" s="145"/>
      <c r="H18" s="146"/>
      <c r="I18" s="65"/>
      <c r="J18" s="50"/>
      <c r="K18" s="50"/>
      <c r="L18" s="50"/>
      <c r="M18" s="50"/>
    </row>
    <row r="19" spans="1:13" x14ac:dyDescent="0.25">
      <c r="A19" s="50"/>
      <c r="B19" s="67"/>
      <c r="C19" s="66"/>
      <c r="D19" s="65"/>
      <c r="E19" s="144"/>
      <c r="F19" s="145"/>
      <c r="G19" s="145"/>
      <c r="H19" s="146"/>
      <c r="I19" s="65"/>
      <c r="J19" s="50"/>
      <c r="K19" s="50"/>
      <c r="L19" s="50"/>
      <c r="M19" s="50"/>
    </row>
    <row r="20" spans="1:13" ht="15.75" thickBot="1" x14ac:dyDescent="0.3">
      <c r="A20" s="50"/>
      <c r="B20" s="68"/>
      <c r="C20" s="69"/>
      <c r="D20" s="70"/>
      <c r="E20" s="147"/>
      <c r="F20" s="148"/>
      <c r="G20" s="148"/>
      <c r="H20" s="149"/>
      <c r="I20" s="65"/>
      <c r="J20" s="50"/>
      <c r="K20" s="50"/>
      <c r="L20" s="50"/>
      <c r="M20" s="50"/>
    </row>
    <row r="21" spans="1:13" x14ac:dyDescent="0.25">
      <c r="A21" s="50"/>
      <c r="B21" s="66"/>
      <c r="C21" s="66"/>
      <c r="D21" s="65"/>
      <c r="E21" s="50"/>
      <c r="F21" s="50"/>
      <c r="G21" s="50"/>
      <c r="H21" s="50"/>
      <c r="I21" s="65"/>
      <c r="J21" s="50"/>
      <c r="K21" s="50"/>
      <c r="L21" s="50"/>
      <c r="M21" s="50"/>
    </row>
    <row r="22" spans="1:13" x14ac:dyDescent="0.25">
      <c r="A22" s="50"/>
      <c r="B22" s="71" t="s">
        <v>50</v>
      </c>
      <c r="C22" s="71" t="s">
        <v>51</v>
      </c>
      <c r="D22" s="71" t="s">
        <v>52</v>
      </c>
      <c r="E22" s="71" t="s">
        <v>43</v>
      </c>
      <c r="F22" s="71" t="s">
        <v>44</v>
      </c>
      <c r="G22" s="71" t="s">
        <v>45</v>
      </c>
      <c r="H22" s="71" t="s">
        <v>46</v>
      </c>
      <c r="I22" s="71" t="s">
        <v>47</v>
      </c>
      <c r="J22" s="72" t="s">
        <v>1</v>
      </c>
      <c r="K22" s="50"/>
      <c r="L22" s="50"/>
      <c r="M22" s="50"/>
    </row>
    <row r="23" spans="1:13" ht="17.25" customHeight="1" x14ac:dyDescent="0.25">
      <c r="A23" s="50"/>
      <c r="B23" s="73">
        <v>1</v>
      </c>
      <c r="C23" s="74" t="s">
        <v>91</v>
      </c>
      <c r="D23" s="73" t="s">
        <v>117</v>
      </c>
      <c r="E23" s="74" t="s">
        <v>58</v>
      </c>
      <c r="F23" s="73">
        <v>2</v>
      </c>
      <c r="G23" s="73" t="s">
        <v>37</v>
      </c>
      <c r="H23" s="39">
        <f>24.26/16</f>
        <v>1.5162500000000001</v>
      </c>
      <c r="I23" s="39">
        <f>H23*F23</f>
        <v>3.0325000000000002</v>
      </c>
      <c r="J23" s="84" t="s">
        <v>29</v>
      </c>
      <c r="K23" s="50"/>
      <c r="L23" s="50"/>
      <c r="M23" s="50"/>
    </row>
    <row r="24" spans="1:13" ht="17.25" customHeight="1" x14ac:dyDescent="0.25">
      <c r="A24" s="50"/>
      <c r="B24" s="73">
        <v>2</v>
      </c>
      <c r="C24" s="74" t="s">
        <v>92</v>
      </c>
      <c r="D24" s="73" t="s">
        <v>118</v>
      </c>
      <c r="E24" s="74" t="s">
        <v>76</v>
      </c>
      <c r="F24" s="73">
        <v>2</v>
      </c>
      <c r="G24" s="73" t="s">
        <v>37</v>
      </c>
      <c r="H24" s="39">
        <f>7.5/15</f>
        <v>0.5</v>
      </c>
      <c r="I24" s="39">
        <f t="shared" ref="I24:I30" si="0">H24*F24</f>
        <v>1</v>
      </c>
      <c r="J24" s="84" t="s">
        <v>82</v>
      </c>
      <c r="K24" s="50"/>
      <c r="L24" s="50"/>
      <c r="M24" s="50"/>
    </row>
    <row r="25" spans="1:13" ht="17.25" customHeight="1" x14ac:dyDescent="0.25">
      <c r="A25" s="50"/>
      <c r="B25" s="73" t="s">
        <v>16</v>
      </c>
      <c r="C25" s="74" t="s">
        <v>93</v>
      </c>
      <c r="D25" s="75" t="s">
        <v>136</v>
      </c>
      <c r="E25" s="74" t="s">
        <v>61</v>
      </c>
      <c r="F25" s="73">
        <v>6</v>
      </c>
      <c r="G25" s="73" t="s">
        <v>37</v>
      </c>
      <c r="H25" s="39">
        <v>0.92</v>
      </c>
      <c r="I25" s="39">
        <f t="shared" si="0"/>
        <v>5.5200000000000005</v>
      </c>
      <c r="J25" s="85" t="s">
        <v>30</v>
      </c>
      <c r="K25" s="50"/>
      <c r="L25" s="50"/>
      <c r="M25" s="50"/>
    </row>
    <row r="26" spans="1:13" ht="17.25" customHeight="1" x14ac:dyDescent="0.25">
      <c r="A26" s="50"/>
      <c r="B26" s="73" t="s">
        <v>17</v>
      </c>
      <c r="C26" s="74" t="s">
        <v>84</v>
      </c>
      <c r="D26" s="75" t="s">
        <v>138</v>
      </c>
      <c r="E26" s="74" t="s">
        <v>85</v>
      </c>
      <c r="F26" s="73">
        <v>8</v>
      </c>
      <c r="G26" s="73" t="s">
        <v>37</v>
      </c>
      <c r="H26" s="39">
        <f>11.46/8</f>
        <v>1.4325000000000001</v>
      </c>
      <c r="I26" s="39">
        <f t="shared" si="0"/>
        <v>11.46</v>
      </c>
      <c r="J26" s="85" t="s">
        <v>83</v>
      </c>
      <c r="K26" s="50"/>
      <c r="L26" s="50"/>
      <c r="M26" s="50"/>
    </row>
    <row r="27" spans="1:13" ht="17.25" customHeight="1" x14ac:dyDescent="0.25">
      <c r="A27" s="50"/>
      <c r="B27" s="73">
        <v>5</v>
      </c>
      <c r="C27" s="74" t="s">
        <v>48</v>
      </c>
      <c r="D27" s="75" t="s">
        <v>137</v>
      </c>
      <c r="E27" s="76" t="s">
        <v>77</v>
      </c>
      <c r="F27" s="77">
        <v>1</v>
      </c>
      <c r="G27" s="73" t="s">
        <v>37</v>
      </c>
      <c r="H27" s="39">
        <v>42</v>
      </c>
      <c r="I27" s="39">
        <f t="shared" si="0"/>
        <v>42</v>
      </c>
      <c r="J27" s="84" t="s">
        <v>36</v>
      </c>
      <c r="K27" s="50"/>
      <c r="L27" s="50"/>
      <c r="M27" s="50"/>
    </row>
    <row r="28" spans="1:13" ht="17.25" customHeight="1" x14ac:dyDescent="0.25">
      <c r="A28" s="50"/>
      <c r="B28" s="73">
        <v>6</v>
      </c>
      <c r="C28" s="76" t="s">
        <v>153</v>
      </c>
      <c r="D28" s="73" t="s">
        <v>78</v>
      </c>
      <c r="E28" s="74" t="s">
        <v>42</v>
      </c>
      <c r="F28" s="73">
        <v>4</v>
      </c>
      <c r="G28" s="73" t="s">
        <v>37</v>
      </c>
      <c r="H28" s="39">
        <f>10.43/20</f>
        <v>0.52149999999999996</v>
      </c>
      <c r="I28" s="39">
        <f t="shared" si="0"/>
        <v>2.0859999999999999</v>
      </c>
      <c r="J28" s="84" t="s">
        <v>86</v>
      </c>
      <c r="K28" s="50"/>
      <c r="L28" s="50"/>
      <c r="M28" s="50"/>
    </row>
    <row r="29" spans="1:13" ht="17.25" customHeight="1" x14ac:dyDescent="0.25">
      <c r="A29" s="50"/>
      <c r="B29" s="73">
        <v>7</v>
      </c>
      <c r="C29" s="74" t="s">
        <v>121</v>
      </c>
      <c r="D29" s="73" t="s">
        <v>81</v>
      </c>
      <c r="E29" s="74" t="s">
        <v>42</v>
      </c>
      <c r="F29" s="73">
        <v>8</v>
      </c>
      <c r="G29" s="73" t="s">
        <v>37</v>
      </c>
      <c r="H29" s="39">
        <f>9/200</f>
        <v>4.4999999999999998E-2</v>
      </c>
      <c r="I29" s="39">
        <f t="shared" si="0"/>
        <v>0.36</v>
      </c>
      <c r="J29" s="84" t="s">
        <v>87</v>
      </c>
      <c r="K29" s="50"/>
      <c r="L29" s="50"/>
      <c r="M29" s="50"/>
    </row>
    <row r="30" spans="1:13" ht="17.25" customHeight="1" x14ac:dyDescent="0.25">
      <c r="A30" s="50"/>
      <c r="B30" s="73">
        <v>8</v>
      </c>
      <c r="C30" s="74" t="s">
        <v>75</v>
      </c>
      <c r="D30" s="73" t="s">
        <v>81</v>
      </c>
      <c r="E30" s="74" t="s">
        <v>61</v>
      </c>
      <c r="F30" s="73">
        <v>8</v>
      </c>
      <c r="G30" s="73" t="s">
        <v>37</v>
      </c>
      <c r="H30" s="39">
        <f>47.51/20</f>
        <v>2.3754999999999997</v>
      </c>
      <c r="I30" s="39">
        <f t="shared" si="0"/>
        <v>19.003999999999998</v>
      </c>
      <c r="J30" s="85" t="s">
        <v>88</v>
      </c>
      <c r="K30" s="50"/>
      <c r="L30" s="50"/>
      <c r="M30" s="50"/>
    </row>
    <row r="31" spans="1:13" ht="17.25" customHeight="1" x14ac:dyDescent="0.25">
      <c r="A31" s="50"/>
      <c r="B31" s="73">
        <v>9</v>
      </c>
      <c r="C31" s="74" t="s">
        <v>39</v>
      </c>
      <c r="D31" s="73"/>
      <c r="E31" s="74"/>
      <c r="F31" s="74"/>
      <c r="G31" s="74"/>
      <c r="H31" s="78"/>
      <c r="I31" s="39">
        <v>70</v>
      </c>
      <c r="J31" s="79"/>
      <c r="K31" s="50"/>
      <c r="L31" s="50"/>
      <c r="M31" s="50"/>
    </row>
    <row r="32" spans="1:13" ht="21" customHeight="1" x14ac:dyDescent="0.25">
      <c r="A32" s="50"/>
      <c r="B32" s="74"/>
      <c r="C32" s="140" t="s">
        <v>38</v>
      </c>
      <c r="D32" s="140"/>
      <c r="E32" s="140"/>
      <c r="F32" s="140"/>
      <c r="G32" s="140"/>
      <c r="H32" s="140"/>
      <c r="I32" s="80">
        <f>SUM(I23:I31)</f>
        <v>154.46250000000001</v>
      </c>
      <c r="J32" s="79"/>
      <c r="K32" s="50"/>
      <c r="L32" s="50"/>
      <c r="M32" s="50"/>
    </row>
    <row r="33" spans="1:13" x14ac:dyDescent="0.25">
      <c r="A33" s="50"/>
      <c r="B33" s="81" t="s">
        <v>90</v>
      </c>
      <c r="C33" s="82"/>
      <c r="D33" s="82"/>
      <c r="E33" s="82"/>
      <c r="F33" s="82"/>
      <c r="G33" s="82"/>
      <c r="H33" s="82"/>
      <c r="I33" s="82"/>
      <c r="J33" s="82"/>
      <c r="K33" s="50"/>
      <c r="L33" s="50"/>
      <c r="M33" s="50"/>
    </row>
    <row r="34" spans="1:13" x14ac:dyDescent="0.25">
      <c r="A34" s="50"/>
      <c r="B34" s="50"/>
      <c r="C34" s="50"/>
      <c r="D34" s="50"/>
      <c r="E34" s="50"/>
      <c r="F34" s="50"/>
      <c r="G34" s="50"/>
      <c r="H34" s="50"/>
      <c r="I34" s="50"/>
      <c r="J34" s="50"/>
      <c r="K34" s="50"/>
      <c r="L34" s="50"/>
      <c r="M34" s="50"/>
    </row>
    <row r="35" spans="1:13" x14ac:dyDescent="0.25">
      <c r="A35" s="50"/>
      <c r="B35" s="50"/>
      <c r="C35" s="50"/>
      <c r="D35" s="50"/>
      <c r="E35" s="50"/>
      <c r="F35" s="50"/>
      <c r="G35" s="50"/>
      <c r="H35" s="50"/>
      <c r="I35" s="50"/>
      <c r="J35" s="50"/>
      <c r="K35" s="50"/>
      <c r="L35" s="50"/>
      <c r="M35" s="50"/>
    </row>
    <row r="36" spans="1:13" x14ac:dyDescent="0.25">
      <c r="A36" s="50"/>
      <c r="B36" s="50"/>
      <c r="C36" s="50"/>
      <c r="D36" s="50"/>
      <c r="E36" s="50"/>
      <c r="F36" s="50"/>
      <c r="G36" s="50"/>
      <c r="H36" s="50"/>
      <c r="I36" s="50"/>
      <c r="J36" s="50"/>
      <c r="K36" s="50"/>
      <c r="L36" s="50"/>
      <c r="M36" s="50"/>
    </row>
    <row r="37" spans="1:13" x14ac:dyDescent="0.25">
      <c r="A37" s="50"/>
      <c r="B37" s="50"/>
      <c r="C37" s="50"/>
      <c r="D37" s="50"/>
      <c r="E37" s="50"/>
      <c r="F37" s="50"/>
      <c r="G37" s="50"/>
      <c r="H37" s="50"/>
      <c r="I37" s="50"/>
      <c r="J37" s="50"/>
      <c r="K37" s="50"/>
      <c r="L37" s="50"/>
      <c r="M37" s="50"/>
    </row>
    <row r="38" spans="1:13" x14ac:dyDescent="0.25">
      <c r="A38" s="50"/>
      <c r="B38" s="50"/>
      <c r="C38" s="50"/>
      <c r="D38" s="50"/>
      <c r="E38" s="50"/>
      <c r="F38" s="50"/>
      <c r="G38" s="50"/>
      <c r="H38" s="50"/>
      <c r="I38" s="50"/>
      <c r="J38" s="50"/>
      <c r="K38" s="50"/>
      <c r="L38" s="50"/>
      <c r="M38" s="50"/>
    </row>
    <row r="39" spans="1:13" x14ac:dyDescent="0.25">
      <c r="A39" s="50"/>
      <c r="B39" s="50"/>
      <c r="C39" s="83"/>
      <c r="D39" s="50"/>
      <c r="E39" s="50"/>
      <c r="F39" s="50"/>
      <c r="G39" s="50"/>
      <c r="H39" s="50"/>
      <c r="I39" s="50"/>
      <c r="J39" s="50"/>
      <c r="K39" s="50"/>
      <c r="L39" s="50"/>
      <c r="M39" s="50"/>
    </row>
    <row r="40" spans="1:13" x14ac:dyDescent="0.25">
      <c r="A40" s="50"/>
      <c r="B40" s="50"/>
      <c r="C40" s="50"/>
      <c r="D40" s="50"/>
      <c r="E40" s="50"/>
      <c r="F40" s="50"/>
      <c r="G40" s="50"/>
      <c r="H40" s="50"/>
      <c r="I40" s="50"/>
      <c r="J40" s="50"/>
      <c r="K40" s="50"/>
      <c r="L40" s="50"/>
      <c r="M40" s="50"/>
    </row>
    <row r="41" spans="1:13" x14ac:dyDescent="0.25">
      <c r="A41" s="50"/>
      <c r="B41" s="50"/>
      <c r="C41" s="50"/>
      <c r="D41" s="50"/>
      <c r="E41" s="50"/>
      <c r="F41" s="50"/>
      <c r="G41" s="50"/>
      <c r="H41" s="50"/>
      <c r="I41" s="50"/>
      <c r="J41" s="50"/>
      <c r="K41" s="50"/>
      <c r="L41" s="50"/>
      <c r="M41" s="50"/>
    </row>
    <row r="42" spans="1:13" x14ac:dyDescent="0.25">
      <c r="A42" s="50"/>
      <c r="B42" s="50"/>
      <c r="C42" s="50"/>
      <c r="D42" s="50"/>
      <c r="E42" s="50"/>
      <c r="F42" s="50"/>
      <c r="G42" s="50"/>
      <c r="H42" s="50"/>
      <c r="I42" s="50"/>
      <c r="J42" s="50"/>
      <c r="K42" s="50"/>
      <c r="L42" s="50"/>
      <c r="M42" s="50"/>
    </row>
    <row r="43" spans="1:13" x14ac:dyDescent="0.25">
      <c r="A43" s="50"/>
      <c r="B43" s="50"/>
      <c r="C43" s="50"/>
      <c r="D43" s="50"/>
      <c r="E43" s="50"/>
      <c r="F43" s="50"/>
      <c r="G43" s="50"/>
      <c r="H43" s="50"/>
      <c r="I43" s="50"/>
      <c r="J43" s="50"/>
      <c r="K43" s="50"/>
      <c r="L43" s="50"/>
      <c r="M43" s="50"/>
    </row>
    <row r="44" spans="1:13" x14ac:dyDescent="0.25">
      <c r="A44" s="50"/>
      <c r="B44" s="50"/>
      <c r="C44" s="50"/>
      <c r="D44" s="50"/>
      <c r="E44" s="50"/>
      <c r="F44" s="50"/>
      <c r="G44" s="50"/>
      <c r="H44" s="50"/>
      <c r="I44" s="50"/>
      <c r="J44" s="50"/>
      <c r="K44" s="50"/>
      <c r="L44" s="50"/>
      <c r="M44" s="50"/>
    </row>
    <row r="45" spans="1:13" x14ac:dyDescent="0.25">
      <c r="A45" s="50"/>
      <c r="B45" s="50"/>
      <c r="C45" s="50"/>
      <c r="D45" s="50"/>
      <c r="E45" s="50"/>
      <c r="F45" s="50"/>
      <c r="G45" s="50"/>
      <c r="H45" s="50"/>
      <c r="I45" s="50"/>
      <c r="J45" s="50"/>
      <c r="K45" s="50"/>
      <c r="L45" s="50"/>
      <c r="M45" s="50"/>
    </row>
    <row r="46" spans="1:13" x14ac:dyDescent="0.25">
      <c r="A46" s="50"/>
      <c r="B46" s="50"/>
      <c r="C46" s="50"/>
      <c r="D46" s="65"/>
      <c r="E46" s="50"/>
      <c r="F46" s="50"/>
      <c r="G46" s="50"/>
      <c r="H46" s="50"/>
      <c r="I46" s="65"/>
      <c r="J46" s="50"/>
      <c r="K46" s="50"/>
      <c r="L46" s="50"/>
      <c r="M46" s="50"/>
    </row>
    <row r="47" spans="1:13" x14ac:dyDescent="0.25">
      <c r="A47" s="50"/>
      <c r="B47" s="50"/>
      <c r="C47" s="50"/>
      <c r="D47" s="65"/>
      <c r="E47" s="50"/>
      <c r="F47" s="50"/>
      <c r="G47" s="50"/>
      <c r="H47" s="50"/>
      <c r="I47" s="65"/>
      <c r="J47" s="50"/>
      <c r="K47" s="50"/>
      <c r="L47" s="50"/>
      <c r="M47" s="50"/>
    </row>
    <row r="48" spans="1:13" x14ac:dyDescent="0.25">
      <c r="A48" s="50"/>
      <c r="B48" s="50"/>
      <c r="C48" s="50"/>
      <c r="D48" s="65"/>
      <c r="E48" s="50"/>
      <c r="F48" s="50"/>
      <c r="G48" s="50"/>
      <c r="H48" s="50"/>
      <c r="I48" s="65"/>
      <c r="J48" s="50"/>
      <c r="K48" s="50"/>
      <c r="L48" s="50"/>
      <c r="M48" s="50"/>
    </row>
    <row r="49" spans="1:13" x14ac:dyDescent="0.25">
      <c r="A49" s="50"/>
      <c r="B49" s="50"/>
      <c r="C49" s="50"/>
      <c r="D49" s="65"/>
      <c r="E49" s="50"/>
      <c r="F49" s="50"/>
      <c r="G49" s="50"/>
      <c r="H49" s="50"/>
      <c r="I49" s="65"/>
      <c r="J49" s="50"/>
      <c r="K49" s="50"/>
      <c r="L49" s="50"/>
      <c r="M49" s="50"/>
    </row>
    <row r="50" spans="1:13" x14ac:dyDescent="0.25">
      <c r="A50" s="50"/>
      <c r="B50" s="50"/>
      <c r="C50" s="50"/>
      <c r="D50" s="65"/>
      <c r="E50" s="50"/>
      <c r="F50" s="50"/>
      <c r="G50" s="50"/>
      <c r="H50" s="50"/>
      <c r="I50" s="65"/>
      <c r="J50" s="50"/>
      <c r="K50" s="50"/>
      <c r="L50" s="50"/>
      <c r="M50" s="50"/>
    </row>
    <row r="51" spans="1:13" x14ac:dyDescent="0.25">
      <c r="A51" s="50"/>
      <c r="B51" s="50"/>
      <c r="C51" s="50"/>
      <c r="D51" s="65"/>
      <c r="E51" s="50"/>
      <c r="F51" s="50"/>
      <c r="G51" s="50"/>
      <c r="H51" s="50"/>
      <c r="I51" s="65"/>
      <c r="J51" s="50"/>
      <c r="K51" s="50"/>
      <c r="L51" s="50"/>
      <c r="M51" s="50"/>
    </row>
    <row r="52" spans="1:13" x14ac:dyDescent="0.25">
      <c r="A52" s="50"/>
      <c r="B52" s="50"/>
      <c r="C52" s="50"/>
      <c r="D52" s="65"/>
      <c r="E52" s="50"/>
      <c r="F52" s="50"/>
      <c r="G52" s="50"/>
      <c r="H52" s="50"/>
      <c r="I52" s="65"/>
      <c r="J52" s="50"/>
      <c r="K52" s="50"/>
      <c r="L52" s="50"/>
      <c r="M52" s="50"/>
    </row>
    <row r="53" spans="1:13" x14ac:dyDescent="0.25">
      <c r="A53" s="50"/>
      <c r="B53" s="50"/>
      <c r="C53" s="50"/>
      <c r="D53" s="65"/>
      <c r="E53" s="50"/>
      <c r="F53" s="50"/>
      <c r="G53" s="50"/>
      <c r="H53" s="50"/>
      <c r="I53" s="65"/>
      <c r="J53" s="50"/>
      <c r="K53" s="50"/>
      <c r="L53" s="50"/>
      <c r="M53" s="50"/>
    </row>
    <row r="54" spans="1:13" x14ac:dyDescent="0.25">
      <c r="A54" s="50"/>
      <c r="B54" s="50"/>
      <c r="C54" s="50"/>
      <c r="D54" s="65"/>
      <c r="E54" s="50"/>
      <c r="F54" s="50"/>
      <c r="G54" s="50"/>
      <c r="H54" s="50"/>
      <c r="I54" s="65"/>
      <c r="J54" s="50"/>
      <c r="K54" s="50"/>
      <c r="L54" s="50"/>
      <c r="M54" s="50"/>
    </row>
    <row r="55" spans="1:13" x14ac:dyDescent="0.25">
      <c r="A55" s="50"/>
      <c r="B55" s="50"/>
      <c r="C55" s="50"/>
      <c r="D55" s="65"/>
      <c r="E55" s="50"/>
      <c r="F55" s="50"/>
      <c r="G55" s="50"/>
      <c r="H55" s="50"/>
      <c r="I55" s="65"/>
      <c r="J55" s="50"/>
      <c r="K55" s="50"/>
      <c r="L55" s="50"/>
      <c r="M55" s="50"/>
    </row>
    <row r="56" spans="1:13" x14ac:dyDescent="0.25">
      <c r="A56" s="50"/>
      <c r="B56" s="50"/>
      <c r="C56" s="50"/>
      <c r="D56" s="65"/>
      <c r="E56" s="50"/>
      <c r="F56" s="50"/>
      <c r="G56" s="50"/>
      <c r="H56" s="50"/>
      <c r="I56" s="65"/>
      <c r="J56" s="50"/>
      <c r="K56" s="50"/>
      <c r="L56" s="50"/>
      <c r="M56" s="50"/>
    </row>
    <row r="57" spans="1:13" x14ac:dyDescent="0.25">
      <c r="A57" s="50"/>
      <c r="B57" s="50"/>
      <c r="C57" s="50"/>
      <c r="D57" s="65"/>
      <c r="E57" s="50"/>
      <c r="F57" s="50"/>
      <c r="G57" s="50"/>
      <c r="H57" s="50"/>
      <c r="I57" s="65"/>
      <c r="J57" s="50"/>
      <c r="K57" s="50"/>
      <c r="L57" s="50"/>
      <c r="M57" s="50"/>
    </row>
    <row r="58" spans="1:13" x14ac:dyDescent="0.25">
      <c r="A58" s="50"/>
      <c r="B58" s="50"/>
      <c r="C58" s="50"/>
      <c r="D58" s="65"/>
      <c r="E58" s="50"/>
      <c r="F58" s="50"/>
      <c r="G58" s="50"/>
      <c r="H58" s="50"/>
      <c r="I58" s="65"/>
      <c r="J58" s="50"/>
      <c r="K58" s="50"/>
      <c r="L58" s="50"/>
      <c r="M58" s="50"/>
    </row>
    <row r="59" spans="1:13" x14ac:dyDescent="0.25">
      <c r="A59" s="50"/>
      <c r="B59" s="50"/>
      <c r="C59" s="50"/>
      <c r="D59" s="65"/>
      <c r="E59" s="50"/>
      <c r="F59" s="50"/>
      <c r="G59" s="50"/>
      <c r="H59" s="50"/>
      <c r="I59" s="65"/>
      <c r="J59" s="50"/>
      <c r="K59" s="50"/>
      <c r="L59" s="50"/>
      <c r="M59" s="50"/>
    </row>
    <row r="60" spans="1:13" x14ac:dyDescent="0.25">
      <c r="A60" s="50"/>
      <c r="B60" s="50"/>
      <c r="C60" s="50"/>
      <c r="D60" s="65"/>
      <c r="E60" s="50"/>
      <c r="F60" s="50"/>
      <c r="G60" s="50"/>
      <c r="H60" s="50"/>
      <c r="I60" s="65"/>
      <c r="J60" s="50"/>
      <c r="K60" s="50"/>
      <c r="L60" s="50"/>
      <c r="M60" s="50"/>
    </row>
    <row r="61" spans="1:13" x14ac:dyDescent="0.25">
      <c r="A61" s="50"/>
      <c r="B61" s="50"/>
      <c r="C61" s="50"/>
      <c r="D61" s="65"/>
      <c r="E61" s="50"/>
      <c r="F61" s="50"/>
      <c r="G61" s="50"/>
      <c r="H61" s="50"/>
      <c r="I61" s="65"/>
      <c r="J61" s="50"/>
      <c r="K61" s="50"/>
      <c r="L61" s="50"/>
      <c r="M61" s="50"/>
    </row>
    <row r="62" spans="1:13" x14ac:dyDescent="0.25">
      <c r="A62" s="50"/>
      <c r="B62" s="50"/>
      <c r="C62" s="50"/>
      <c r="D62" s="65"/>
      <c r="E62" s="50"/>
      <c r="F62" s="50"/>
      <c r="G62" s="50"/>
      <c r="H62" s="50"/>
      <c r="I62" s="65"/>
      <c r="J62" s="50"/>
      <c r="K62" s="50"/>
      <c r="L62" s="50"/>
      <c r="M62" s="50"/>
    </row>
    <row r="63" spans="1:13" x14ac:dyDescent="0.25">
      <c r="A63" s="50"/>
      <c r="B63" s="50"/>
      <c r="C63" s="50"/>
      <c r="D63" s="65"/>
      <c r="E63" s="50"/>
      <c r="F63" s="50"/>
      <c r="G63" s="50"/>
      <c r="H63" s="50"/>
      <c r="I63" s="65"/>
      <c r="J63" s="50"/>
      <c r="K63" s="50"/>
      <c r="L63" s="50"/>
      <c r="M63" s="50"/>
    </row>
    <row r="64" spans="1:13" x14ac:dyDescent="0.25">
      <c r="A64" s="50"/>
      <c r="B64" s="50"/>
      <c r="C64" s="50"/>
      <c r="D64" s="65"/>
      <c r="E64" s="50"/>
      <c r="F64" s="50"/>
      <c r="G64" s="50"/>
      <c r="H64" s="50"/>
      <c r="I64" s="65"/>
      <c r="J64" s="50"/>
      <c r="K64" s="50"/>
      <c r="L64" s="50"/>
      <c r="M64" s="50"/>
    </row>
    <row r="65" spans="1:13" x14ac:dyDescent="0.25">
      <c r="A65" s="50"/>
      <c r="B65" s="50"/>
      <c r="C65" s="50"/>
      <c r="D65" s="65"/>
      <c r="E65" s="50"/>
      <c r="F65" s="50"/>
      <c r="G65" s="50"/>
      <c r="H65" s="50"/>
      <c r="I65" s="65"/>
      <c r="J65" s="50"/>
      <c r="K65" s="50"/>
      <c r="L65" s="50"/>
      <c r="M65" s="50"/>
    </row>
    <row r="66" spans="1:13" x14ac:dyDescent="0.25">
      <c r="A66" s="50"/>
      <c r="B66" s="50"/>
      <c r="C66" s="50"/>
      <c r="D66" s="65"/>
      <c r="E66" s="50"/>
      <c r="F66" s="50"/>
      <c r="G66" s="50"/>
      <c r="H66" s="50"/>
      <c r="I66" s="65"/>
      <c r="J66" s="50"/>
      <c r="K66" s="50"/>
      <c r="L66" s="50"/>
      <c r="M66" s="50"/>
    </row>
    <row r="67" spans="1:13" x14ac:dyDescent="0.25">
      <c r="A67" s="50"/>
      <c r="B67" s="50"/>
      <c r="C67" s="50"/>
      <c r="D67" s="65"/>
      <c r="E67" s="50"/>
      <c r="F67" s="50"/>
      <c r="G67" s="50"/>
      <c r="H67" s="50"/>
      <c r="I67" s="65"/>
      <c r="J67" s="50"/>
      <c r="K67" s="50"/>
      <c r="L67" s="50"/>
      <c r="M67" s="50"/>
    </row>
    <row r="68" spans="1:13" x14ac:dyDescent="0.25">
      <c r="A68" s="50"/>
      <c r="B68" s="50"/>
      <c r="C68" s="50"/>
      <c r="D68" s="65"/>
      <c r="E68" s="50"/>
      <c r="F68" s="50"/>
      <c r="G68" s="50"/>
      <c r="H68" s="50"/>
      <c r="I68" s="65"/>
      <c r="J68" s="50"/>
      <c r="K68" s="50"/>
      <c r="L68" s="50"/>
      <c r="M68" s="50"/>
    </row>
    <row r="69" spans="1:13" x14ac:dyDescent="0.25">
      <c r="A69" s="50"/>
      <c r="B69" s="50"/>
      <c r="C69" s="50"/>
      <c r="D69" s="65"/>
      <c r="E69" s="50"/>
      <c r="F69" s="50"/>
      <c r="G69" s="50"/>
      <c r="H69" s="50"/>
      <c r="I69" s="65"/>
      <c r="J69" s="50"/>
      <c r="K69" s="50"/>
      <c r="L69" s="50"/>
      <c r="M69" s="50"/>
    </row>
    <row r="70" spans="1:13" x14ac:dyDescent="0.25">
      <c r="A70" s="50"/>
      <c r="B70" s="50"/>
      <c r="C70" s="50"/>
      <c r="D70" s="65"/>
      <c r="E70" s="50"/>
      <c r="F70" s="50"/>
      <c r="G70" s="50"/>
      <c r="H70" s="50"/>
      <c r="I70" s="65"/>
      <c r="J70" s="50"/>
      <c r="K70" s="50"/>
      <c r="L70" s="50"/>
      <c r="M70" s="50"/>
    </row>
    <row r="71" spans="1:13" x14ac:dyDescent="0.25">
      <c r="A71" s="50"/>
      <c r="B71" s="50"/>
      <c r="C71" s="50"/>
      <c r="D71" s="65"/>
      <c r="E71" s="50"/>
      <c r="F71" s="50"/>
      <c r="G71" s="50"/>
      <c r="H71" s="50"/>
      <c r="I71" s="65"/>
      <c r="J71" s="50"/>
      <c r="K71" s="50"/>
      <c r="L71" s="50"/>
      <c r="M71" s="50"/>
    </row>
    <row r="72" spans="1:13" x14ac:dyDescent="0.25">
      <c r="A72" s="50"/>
      <c r="B72" s="50"/>
      <c r="C72" s="50"/>
      <c r="D72" s="65"/>
      <c r="E72" s="50"/>
      <c r="F72" s="50"/>
      <c r="G72" s="50"/>
      <c r="H72" s="50"/>
      <c r="I72" s="65"/>
      <c r="J72" s="50"/>
      <c r="K72" s="50"/>
      <c r="L72" s="50"/>
      <c r="M72" s="50"/>
    </row>
    <row r="73" spans="1:13" x14ac:dyDescent="0.25">
      <c r="A73" s="50"/>
      <c r="B73" s="50"/>
      <c r="C73" s="50"/>
      <c r="D73" s="65"/>
      <c r="E73" s="50"/>
      <c r="F73" s="50"/>
      <c r="G73" s="50"/>
      <c r="H73" s="50"/>
      <c r="I73" s="65"/>
      <c r="J73" s="50"/>
      <c r="K73" s="50"/>
      <c r="L73" s="50"/>
      <c r="M73" s="50"/>
    </row>
    <row r="74" spans="1:13" x14ac:dyDescent="0.25">
      <c r="A74" s="50"/>
      <c r="B74" s="50"/>
      <c r="C74" s="50"/>
      <c r="D74" s="65"/>
      <c r="E74" s="50"/>
      <c r="F74" s="50"/>
      <c r="G74" s="50"/>
      <c r="H74" s="50"/>
      <c r="I74" s="65"/>
      <c r="J74" s="50"/>
      <c r="K74" s="50"/>
      <c r="L74" s="50"/>
      <c r="M74" s="50"/>
    </row>
    <row r="75" spans="1:13" x14ac:dyDescent="0.25">
      <c r="A75" s="50"/>
      <c r="B75" s="50"/>
      <c r="C75" s="50"/>
      <c r="D75" s="65"/>
      <c r="E75" s="50"/>
      <c r="F75" s="50"/>
      <c r="G75" s="50"/>
      <c r="H75" s="50"/>
      <c r="I75" s="65"/>
      <c r="J75" s="50"/>
      <c r="K75" s="50"/>
      <c r="L75" s="50"/>
      <c r="M75" s="50"/>
    </row>
    <row r="76" spans="1:13" x14ac:dyDescent="0.25">
      <c r="A76" s="50"/>
      <c r="B76" s="50"/>
      <c r="C76" s="50"/>
      <c r="D76" s="65"/>
      <c r="E76" s="50"/>
      <c r="F76" s="50"/>
      <c r="G76" s="50"/>
      <c r="H76" s="50"/>
      <c r="I76" s="65"/>
      <c r="J76" s="50"/>
      <c r="K76" s="50"/>
      <c r="L76" s="50"/>
      <c r="M76" s="50"/>
    </row>
    <row r="77" spans="1:13" x14ac:dyDescent="0.25">
      <c r="A77" s="50"/>
      <c r="B77" s="50"/>
      <c r="C77" s="50"/>
      <c r="D77" s="65"/>
      <c r="E77" s="50"/>
      <c r="F77" s="50"/>
      <c r="G77" s="50"/>
      <c r="H77" s="50"/>
      <c r="I77" s="65"/>
      <c r="J77" s="50"/>
      <c r="K77" s="50"/>
      <c r="L77" s="50"/>
      <c r="M77" s="50"/>
    </row>
    <row r="78" spans="1:13" x14ac:dyDescent="0.25">
      <c r="A78" s="50"/>
      <c r="B78" s="50"/>
      <c r="C78" s="50"/>
      <c r="D78" s="65"/>
      <c r="E78" s="50"/>
      <c r="F78" s="50"/>
      <c r="G78" s="50"/>
      <c r="H78" s="50"/>
      <c r="I78" s="65"/>
      <c r="J78" s="50"/>
      <c r="K78" s="50"/>
      <c r="L78" s="50"/>
      <c r="M78" s="50"/>
    </row>
    <row r="79" spans="1:13" x14ac:dyDescent="0.25">
      <c r="A79" s="50"/>
      <c r="B79" s="50"/>
      <c r="C79" s="50"/>
      <c r="D79" s="65"/>
      <c r="E79" s="50"/>
      <c r="F79" s="50"/>
      <c r="G79" s="50"/>
      <c r="H79" s="50"/>
      <c r="I79" s="65"/>
      <c r="J79" s="50"/>
      <c r="K79" s="50"/>
      <c r="L79" s="50"/>
      <c r="M79" s="50"/>
    </row>
    <row r="80" spans="1:13" x14ac:dyDescent="0.25">
      <c r="A80" s="50"/>
      <c r="B80" s="50"/>
      <c r="C80" s="50"/>
      <c r="D80" s="65"/>
      <c r="E80" s="50"/>
      <c r="F80" s="50"/>
      <c r="G80" s="50"/>
      <c r="H80" s="50"/>
      <c r="I80" s="65"/>
      <c r="J80" s="50"/>
      <c r="K80" s="50"/>
      <c r="L80" s="50"/>
      <c r="M80" s="50"/>
    </row>
    <row r="81" spans="1:13" x14ac:dyDescent="0.25">
      <c r="A81" s="50"/>
      <c r="B81" s="50"/>
      <c r="C81" s="50"/>
      <c r="D81" s="65"/>
      <c r="E81" s="50"/>
      <c r="F81" s="50"/>
      <c r="G81" s="50"/>
      <c r="H81" s="50"/>
      <c r="I81" s="65"/>
      <c r="J81" s="50"/>
      <c r="K81" s="50"/>
      <c r="L81" s="50"/>
      <c r="M81" s="50"/>
    </row>
    <row r="82" spans="1:13" x14ac:dyDescent="0.25">
      <c r="A82" s="50"/>
      <c r="B82" s="50"/>
      <c r="C82" s="50"/>
      <c r="D82" s="65"/>
      <c r="E82" s="50"/>
      <c r="F82" s="50"/>
      <c r="G82" s="50"/>
      <c r="H82" s="50"/>
      <c r="I82" s="65"/>
      <c r="J82" s="50"/>
      <c r="K82" s="50"/>
      <c r="L82" s="50"/>
      <c r="M82" s="50"/>
    </row>
    <row r="83" spans="1:13" x14ac:dyDescent="0.25">
      <c r="A83" s="50"/>
      <c r="B83" s="50"/>
      <c r="C83" s="50"/>
      <c r="D83" s="65"/>
      <c r="E83" s="50"/>
      <c r="F83" s="50"/>
      <c r="G83" s="50"/>
      <c r="H83" s="50"/>
      <c r="I83" s="65"/>
      <c r="J83" s="50"/>
      <c r="K83" s="50"/>
      <c r="L83" s="50"/>
      <c r="M83" s="50"/>
    </row>
    <row r="84" spans="1:13" x14ac:dyDescent="0.25">
      <c r="A84" s="50"/>
      <c r="B84" s="50"/>
      <c r="C84" s="50"/>
      <c r="D84" s="65"/>
      <c r="E84" s="50"/>
      <c r="F84" s="50"/>
      <c r="G84" s="50"/>
      <c r="H84" s="50"/>
      <c r="I84" s="65"/>
      <c r="J84" s="50"/>
      <c r="K84" s="50"/>
      <c r="L84" s="50"/>
      <c r="M84" s="50"/>
    </row>
    <row r="85" spans="1:13" x14ac:dyDescent="0.25">
      <c r="A85" s="50"/>
      <c r="B85" s="50"/>
      <c r="C85" s="50"/>
      <c r="D85" s="65"/>
      <c r="E85" s="50"/>
      <c r="F85" s="50"/>
      <c r="G85" s="50"/>
      <c r="H85" s="50"/>
      <c r="I85" s="65"/>
      <c r="J85" s="50"/>
      <c r="K85" s="50"/>
      <c r="L85" s="50"/>
      <c r="M85" s="50"/>
    </row>
    <row r="86" spans="1:13" x14ac:dyDescent="0.25">
      <c r="A86" s="50"/>
      <c r="B86" s="50"/>
      <c r="C86" s="50"/>
      <c r="D86" s="65"/>
      <c r="E86" s="50"/>
      <c r="F86" s="50"/>
      <c r="G86" s="50"/>
      <c r="H86" s="50"/>
      <c r="I86" s="65"/>
      <c r="J86" s="50"/>
      <c r="K86" s="50"/>
      <c r="L86" s="50"/>
      <c r="M86" s="50"/>
    </row>
    <row r="87" spans="1:13" x14ac:dyDescent="0.25">
      <c r="A87" s="50"/>
      <c r="B87" s="50"/>
      <c r="C87" s="50"/>
      <c r="D87" s="65"/>
      <c r="E87" s="50"/>
      <c r="F87" s="50"/>
      <c r="G87" s="50"/>
      <c r="H87" s="50"/>
      <c r="I87" s="65"/>
      <c r="J87" s="50"/>
      <c r="K87" s="50"/>
      <c r="L87" s="50"/>
      <c r="M87" s="50"/>
    </row>
    <row r="88" spans="1:13" x14ac:dyDescent="0.25">
      <c r="A88" s="50"/>
      <c r="B88" s="50"/>
      <c r="C88" s="50"/>
      <c r="D88" s="65"/>
      <c r="E88" s="50"/>
      <c r="F88" s="50"/>
      <c r="G88" s="50"/>
      <c r="H88" s="50"/>
      <c r="I88" s="65"/>
      <c r="J88" s="50"/>
      <c r="K88" s="50"/>
      <c r="L88" s="50"/>
      <c r="M88" s="50"/>
    </row>
    <row r="89" spans="1:13" x14ac:dyDescent="0.25">
      <c r="A89" s="50"/>
      <c r="B89" s="50"/>
      <c r="C89" s="50"/>
      <c r="D89" s="65"/>
      <c r="E89" s="50"/>
      <c r="F89" s="50"/>
      <c r="G89" s="50"/>
      <c r="H89" s="50"/>
      <c r="I89" s="65"/>
      <c r="J89" s="50"/>
      <c r="K89" s="50"/>
      <c r="L89" s="50"/>
      <c r="M89" s="50"/>
    </row>
    <row r="90" spans="1:13" x14ac:dyDescent="0.25">
      <c r="A90" s="50"/>
      <c r="B90" s="50"/>
      <c r="C90" s="50"/>
      <c r="D90" s="65"/>
      <c r="E90" s="50"/>
      <c r="F90" s="50"/>
      <c r="G90" s="50"/>
      <c r="H90" s="50"/>
      <c r="I90" s="65"/>
      <c r="J90" s="50"/>
      <c r="K90" s="50"/>
      <c r="L90" s="50"/>
      <c r="M90" s="50"/>
    </row>
    <row r="91" spans="1:13" x14ac:dyDescent="0.25">
      <c r="A91" s="50"/>
      <c r="B91" s="50"/>
      <c r="C91" s="50"/>
      <c r="D91" s="65"/>
      <c r="E91" s="50"/>
      <c r="F91" s="50"/>
      <c r="G91" s="50"/>
      <c r="H91" s="50"/>
      <c r="I91" s="65"/>
      <c r="J91" s="50"/>
      <c r="K91" s="50"/>
      <c r="L91" s="50"/>
      <c r="M91" s="50"/>
    </row>
    <row r="92" spans="1:13" x14ac:dyDescent="0.25">
      <c r="A92" s="50"/>
      <c r="B92" s="50"/>
      <c r="C92" s="50"/>
      <c r="D92" s="65"/>
      <c r="E92" s="50"/>
      <c r="F92" s="50"/>
      <c r="G92" s="50"/>
      <c r="H92" s="50"/>
      <c r="I92" s="65"/>
      <c r="J92" s="50"/>
      <c r="K92" s="50"/>
      <c r="L92" s="50"/>
      <c r="M92" s="50"/>
    </row>
    <row r="93" spans="1:13" x14ac:dyDescent="0.25">
      <c r="A93" s="50"/>
      <c r="B93" s="50"/>
      <c r="C93" s="50"/>
      <c r="D93" s="65"/>
      <c r="E93" s="50"/>
      <c r="F93" s="50"/>
      <c r="G93" s="50"/>
      <c r="H93" s="50"/>
      <c r="I93" s="65"/>
      <c r="J93" s="50"/>
      <c r="K93" s="50"/>
      <c r="L93" s="50"/>
      <c r="M93" s="50"/>
    </row>
    <row r="94" spans="1:13" x14ac:dyDescent="0.25">
      <c r="A94" s="50"/>
      <c r="B94" s="50"/>
      <c r="C94" s="50"/>
      <c r="D94" s="65"/>
      <c r="E94" s="50"/>
      <c r="F94" s="50"/>
      <c r="G94" s="50"/>
      <c r="H94" s="50"/>
      <c r="I94" s="65"/>
      <c r="J94" s="50"/>
      <c r="K94" s="50"/>
      <c r="L94" s="50"/>
      <c r="M94" s="50"/>
    </row>
    <row r="95" spans="1:13" x14ac:dyDescent="0.25">
      <c r="A95" s="50"/>
      <c r="B95" s="50"/>
      <c r="C95" s="50"/>
      <c r="D95" s="65"/>
      <c r="E95" s="50"/>
      <c r="F95" s="50"/>
      <c r="G95" s="50"/>
      <c r="H95" s="50"/>
      <c r="I95" s="65"/>
      <c r="J95" s="50"/>
      <c r="K95" s="50"/>
      <c r="L95" s="50"/>
      <c r="M95" s="50"/>
    </row>
    <row r="96" spans="1:13" x14ac:dyDescent="0.25">
      <c r="A96" s="50"/>
      <c r="B96" s="50"/>
      <c r="C96" s="50"/>
      <c r="D96" s="65"/>
      <c r="E96" s="50"/>
      <c r="F96" s="50"/>
      <c r="G96" s="50"/>
      <c r="H96" s="50"/>
      <c r="I96" s="65"/>
      <c r="J96" s="50"/>
      <c r="K96" s="50"/>
      <c r="L96" s="50"/>
      <c r="M96" s="50"/>
    </row>
    <row r="97" spans="1:13" x14ac:dyDescent="0.25">
      <c r="A97" s="50"/>
      <c r="B97" s="50"/>
      <c r="C97" s="50"/>
      <c r="D97" s="65"/>
      <c r="E97" s="50"/>
      <c r="F97" s="50"/>
      <c r="G97" s="50"/>
      <c r="H97" s="50"/>
      <c r="I97" s="65"/>
      <c r="J97" s="50"/>
      <c r="K97" s="50"/>
      <c r="L97" s="50"/>
      <c r="M97" s="50"/>
    </row>
    <row r="98" spans="1:13" x14ac:dyDescent="0.25">
      <c r="A98" s="50"/>
      <c r="B98" s="50"/>
      <c r="C98" s="50"/>
      <c r="D98" s="65"/>
      <c r="E98" s="50"/>
      <c r="F98" s="50"/>
      <c r="G98" s="50"/>
      <c r="H98" s="50"/>
      <c r="I98" s="65"/>
      <c r="J98" s="50"/>
      <c r="K98" s="50"/>
      <c r="L98" s="50"/>
      <c r="M98" s="50"/>
    </row>
    <row r="99" spans="1:13" x14ac:dyDescent="0.25">
      <c r="A99" s="50"/>
      <c r="B99" s="50"/>
      <c r="C99" s="50"/>
      <c r="D99" s="65"/>
      <c r="E99" s="50"/>
      <c r="F99" s="50"/>
      <c r="G99" s="50"/>
      <c r="H99" s="50"/>
      <c r="I99" s="65"/>
      <c r="J99" s="50"/>
      <c r="K99" s="50"/>
      <c r="L99" s="50"/>
      <c r="M99" s="50"/>
    </row>
    <row r="100" spans="1:13" x14ac:dyDescent="0.25">
      <c r="A100" s="50"/>
      <c r="B100" s="50"/>
      <c r="C100" s="50"/>
      <c r="D100" s="65"/>
      <c r="E100" s="50"/>
      <c r="F100" s="50"/>
      <c r="G100" s="50"/>
      <c r="H100" s="50"/>
      <c r="I100" s="65"/>
      <c r="J100" s="50"/>
      <c r="K100" s="50"/>
      <c r="L100" s="50"/>
      <c r="M100" s="50"/>
    </row>
    <row r="101" spans="1:13" x14ac:dyDescent="0.25">
      <c r="A101" s="50"/>
      <c r="B101" s="50"/>
      <c r="C101" s="50"/>
      <c r="D101" s="65"/>
      <c r="E101" s="50"/>
      <c r="F101" s="50"/>
      <c r="G101" s="50"/>
      <c r="H101" s="50"/>
      <c r="I101" s="65"/>
      <c r="J101" s="50"/>
      <c r="K101" s="50"/>
      <c r="L101" s="50"/>
      <c r="M101" s="50"/>
    </row>
    <row r="102" spans="1:13" x14ac:dyDescent="0.25">
      <c r="A102" s="50"/>
      <c r="B102" s="50"/>
      <c r="C102" s="50"/>
      <c r="D102" s="65"/>
      <c r="E102" s="50"/>
      <c r="F102" s="50"/>
      <c r="G102" s="50"/>
      <c r="H102" s="50"/>
      <c r="I102" s="65"/>
      <c r="J102" s="50"/>
      <c r="K102" s="50"/>
      <c r="L102" s="50"/>
      <c r="M102" s="50"/>
    </row>
    <row r="103" spans="1:13" x14ac:dyDescent="0.25">
      <c r="A103" s="50"/>
      <c r="B103" s="50"/>
      <c r="C103" s="50"/>
      <c r="D103" s="65"/>
      <c r="E103" s="50"/>
      <c r="F103" s="50"/>
      <c r="G103" s="50"/>
      <c r="H103" s="50"/>
      <c r="I103" s="65"/>
      <c r="J103" s="50"/>
      <c r="K103" s="50"/>
      <c r="L103" s="50"/>
      <c r="M103" s="50"/>
    </row>
    <row r="104" spans="1:13" x14ac:dyDescent="0.25">
      <c r="A104" s="50"/>
      <c r="B104" s="50"/>
      <c r="C104" s="50"/>
      <c r="D104" s="65"/>
      <c r="E104" s="50"/>
      <c r="F104" s="50"/>
      <c r="G104" s="50"/>
      <c r="H104" s="50"/>
      <c r="I104" s="65"/>
      <c r="J104" s="50"/>
      <c r="K104" s="50"/>
      <c r="L104" s="50"/>
      <c r="M104" s="50"/>
    </row>
    <row r="105" spans="1:13" x14ac:dyDescent="0.25">
      <c r="A105" s="50"/>
      <c r="B105" s="50"/>
      <c r="C105" s="50"/>
      <c r="D105" s="65"/>
      <c r="E105" s="50"/>
      <c r="F105" s="50"/>
      <c r="G105" s="50"/>
      <c r="H105" s="50"/>
      <c r="I105" s="65"/>
      <c r="J105" s="50"/>
      <c r="K105" s="50"/>
      <c r="L105" s="50"/>
      <c r="M105" s="50"/>
    </row>
    <row r="106" spans="1:13" x14ac:dyDescent="0.25">
      <c r="A106" s="50"/>
      <c r="B106" s="50"/>
      <c r="C106" s="50"/>
      <c r="D106" s="65"/>
      <c r="E106" s="50"/>
      <c r="F106" s="50"/>
      <c r="G106" s="50"/>
      <c r="H106" s="50"/>
      <c r="I106" s="65"/>
      <c r="J106" s="50"/>
      <c r="K106" s="50"/>
      <c r="L106" s="50"/>
      <c r="M106" s="50"/>
    </row>
    <row r="107" spans="1:13" x14ac:dyDescent="0.25">
      <c r="A107" s="50"/>
      <c r="B107" s="50"/>
      <c r="C107" s="50"/>
      <c r="D107" s="65"/>
      <c r="E107" s="50"/>
      <c r="F107" s="50"/>
      <c r="G107" s="50"/>
      <c r="H107" s="50"/>
      <c r="I107" s="65"/>
      <c r="J107" s="50"/>
      <c r="K107" s="50"/>
      <c r="L107" s="50"/>
      <c r="M107" s="50"/>
    </row>
    <row r="108" spans="1:13" x14ac:dyDescent="0.25">
      <c r="A108" s="50"/>
      <c r="B108" s="50"/>
      <c r="C108" s="50"/>
      <c r="D108" s="65"/>
      <c r="E108" s="50"/>
      <c r="F108" s="50"/>
      <c r="G108" s="50"/>
      <c r="H108" s="50"/>
      <c r="I108" s="65"/>
      <c r="J108" s="50"/>
      <c r="K108" s="50"/>
      <c r="L108" s="50"/>
      <c r="M108" s="50"/>
    </row>
    <row r="109" spans="1:13" x14ac:dyDescent="0.25">
      <c r="A109" s="50"/>
      <c r="B109" s="50"/>
      <c r="C109" s="50"/>
      <c r="D109" s="65"/>
      <c r="E109" s="50"/>
      <c r="F109" s="50"/>
      <c r="G109" s="50"/>
      <c r="H109" s="50"/>
      <c r="I109" s="65"/>
      <c r="J109" s="50"/>
      <c r="K109" s="50"/>
      <c r="L109" s="50"/>
      <c r="M109" s="50"/>
    </row>
    <row r="110" spans="1:13" x14ac:dyDescent="0.25">
      <c r="A110" s="50"/>
      <c r="B110" s="50"/>
      <c r="C110" s="50"/>
      <c r="D110" s="65"/>
      <c r="E110" s="50"/>
      <c r="F110" s="50"/>
      <c r="G110" s="50"/>
      <c r="H110" s="50"/>
      <c r="I110" s="65"/>
      <c r="J110" s="50"/>
      <c r="K110" s="50"/>
      <c r="L110" s="50"/>
      <c r="M110" s="50"/>
    </row>
    <row r="111" spans="1:13" x14ac:dyDescent="0.25">
      <c r="A111" s="50"/>
      <c r="B111" s="50"/>
      <c r="C111" s="50"/>
      <c r="D111" s="65"/>
      <c r="E111" s="50"/>
      <c r="F111" s="50"/>
      <c r="G111" s="50"/>
      <c r="H111" s="50"/>
      <c r="I111" s="65"/>
      <c r="J111" s="50"/>
      <c r="K111" s="50"/>
      <c r="L111" s="50"/>
      <c r="M111" s="50"/>
    </row>
    <row r="112" spans="1:13" x14ac:dyDescent="0.25">
      <c r="A112" s="50"/>
      <c r="B112" s="50"/>
      <c r="C112" s="50"/>
      <c r="D112" s="65"/>
      <c r="E112" s="50"/>
      <c r="F112" s="50"/>
      <c r="G112" s="50"/>
      <c r="H112" s="50"/>
      <c r="I112" s="65"/>
      <c r="J112" s="50"/>
      <c r="K112" s="50"/>
      <c r="L112" s="50"/>
      <c r="M112" s="50"/>
    </row>
    <row r="113" spans="1:13" x14ac:dyDescent="0.25">
      <c r="A113" s="50"/>
      <c r="B113" s="50"/>
      <c r="C113" s="50"/>
      <c r="D113" s="65"/>
      <c r="E113" s="50"/>
      <c r="F113" s="50"/>
      <c r="G113" s="50"/>
      <c r="H113" s="50"/>
      <c r="I113" s="65"/>
      <c r="J113" s="50"/>
      <c r="K113" s="50"/>
      <c r="L113" s="50"/>
      <c r="M113" s="50"/>
    </row>
    <row r="114" spans="1:13" x14ac:dyDescent="0.25">
      <c r="A114" s="50"/>
      <c r="B114" s="50"/>
      <c r="C114" s="50"/>
      <c r="D114" s="65"/>
      <c r="E114" s="50"/>
      <c r="F114" s="50"/>
      <c r="G114" s="50"/>
      <c r="H114" s="50"/>
      <c r="I114" s="65"/>
      <c r="J114" s="50"/>
      <c r="K114" s="50"/>
      <c r="L114" s="50"/>
      <c r="M114" s="50"/>
    </row>
    <row r="115" spans="1:13" x14ac:dyDescent="0.25">
      <c r="A115" s="50"/>
      <c r="B115" s="50"/>
      <c r="C115" s="50"/>
      <c r="D115" s="65"/>
      <c r="E115" s="50"/>
      <c r="F115" s="50"/>
      <c r="G115" s="50"/>
      <c r="H115" s="50"/>
      <c r="I115" s="65"/>
      <c r="J115" s="50"/>
      <c r="K115" s="50"/>
      <c r="L115" s="50"/>
      <c r="M115" s="50"/>
    </row>
    <row r="116" spans="1:13" x14ac:dyDescent="0.25">
      <c r="A116" s="50"/>
      <c r="B116" s="50"/>
      <c r="C116" s="50"/>
      <c r="D116" s="65"/>
      <c r="E116" s="50"/>
      <c r="F116" s="50"/>
      <c r="G116" s="50"/>
      <c r="H116" s="50"/>
      <c r="I116" s="65"/>
      <c r="J116" s="50"/>
      <c r="K116" s="50"/>
      <c r="L116" s="50"/>
      <c r="M116" s="50"/>
    </row>
    <row r="117" spans="1:13" x14ac:dyDescent="0.25">
      <c r="A117" s="50"/>
      <c r="B117" s="50"/>
      <c r="C117" s="50"/>
      <c r="D117" s="65"/>
      <c r="E117" s="50"/>
      <c r="F117" s="50"/>
      <c r="G117" s="50"/>
      <c r="H117" s="50"/>
      <c r="I117" s="65"/>
      <c r="J117" s="50"/>
      <c r="K117" s="50"/>
      <c r="L117" s="50"/>
      <c r="M117" s="50"/>
    </row>
    <row r="118" spans="1:13" x14ac:dyDescent="0.25">
      <c r="A118" s="50"/>
      <c r="B118" s="50"/>
      <c r="C118" s="50"/>
      <c r="D118" s="65"/>
      <c r="E118" s="50"/>
      <c r="F118" s="50"/>
      <c r="G118" s="50"/>
      <c r="H118" s="50"/>
      <c r="I118" s="65"/>
      <c r="J118" s="50"/>
      <c r="K118" s="50"/>
      <c r="L118" s="50"/>
      <c r="M118" s="50"/>
    </row>
    <row r="119" spans="1:13" x14ac:dyDescent="0.25">
      <c r="A119" s="50"/>
      <c r="B119" s="50"/>
      <c r="C119" s="50"/>
      <c r="D119" s="65"/>
      <c r="E119" s="50"/>
      <c r="F119" s="50"/>
      <c r="G119" s="50"/>
      <c r="H119" s="50"/>
      <c r="I119" s="65"/>
      <c r="J119" s="50"/>
      <c r="K119" s="50"/>
      <c r="L119" s="50"/>
      <c r="M119" s="50"/>
    </row>
    <row r="120" spans="1:13" x14ac:dyDescent="0.25">
      <c r="A120" s="50"/>
      <c r="B120" s="50"/>
      <c r="C120" s="50"/>
      <c r="D120" s="65"/>
      <c r="E120" s="50"/>
      <c r="F120" s="50"/>
      <c r="G120" s="50"/>
      <c r="H120" s="50"/>
      <c r="I120" s="65"/>
      <c r="J120" s="50"/>
      <c r="K120" s="50"/>
      <c r="L120" s="50"/>
      <c r="M120" s="50"/>
    </row>
    <row r="121" spans="1:13" x14ac:dyDescent="0.25">
      <c r="A121" s="50"/>
      <c r="B121" s="50"/>
      <c r="C121" s="50"/>
      <c r="D121" s="65"/>
      <c r="E121" s="50"/>
      <c r="F121" s="50"/>
      <c r="G121" s="50"/>
      <c r="H121" s="50"/>
      <c r="I121" s="65"/>
      <c r="J121" s="50"/>
      <c r="K121" s="50"/>
      <c r="L121" s="50"/>
      <c r="M121" s="50"/>
    </row>
    <row r="122" spans="1:13" x14ac:dyDescent="0.25">
      <c r="A122" s="50"/>
      <c r="B122" s="50"/>
      <c r="C122" s="50"/>
      <c r="D122" s="65"/>
      <c r="E122" s="50"/>
      <c r="F122" s="50"/>
      <c r="G122" s="50"/>
      <c r="H122" s="50"/>
      <c r="I122" s="65"/>
      <c r="J122" s="50"/>
      <c r="K122" s="50"/>
      <c r="L122" s="50"/>
      <c r="M122" s="50"/>
    </row>
    <row r="123" spans="1:13" x14ac:dyDescent="0.25">
      <c r="A123" s="50"/>
      <c r="B123" s="50"/>
      <c r="C123" s="50"/>
      <c r="D123" s="65"/>
      <c r="E123" s="50"/>
      <c r="F123" s="50"/>
      <c r="G123" s="50"/>
      <c r="H123" s="50"/>
      <c r="I123" s="65"/>
      <c r="J123" s="50"/>
      <c r="K123" s="50"/>
      <c r="L123" s="50"/>
      <c r="M123" s="50"/>
    </row>
    <row r="124" spans="1:13" x14ac:dyDescent="0.25">
      <c r="A124" s="50"/>
      <c r="B124" s="50"/>
      <c r="C124" s="50"/>
      <c r="D124" s="65"/>
      <c r="E124" s="50"/>
      <c r="F124" s="50"/>
      <c r="G124" s="50"/>
      <c r="H124" s="50"/>
      <c r="I124" s="65"/>
      <c r="J124" s="50"/>
      <c r="K124" s="50"/>
      <c r="L124" s="50"/>
      <c r="M124" s="50"/>
    </row>
    <row r="125" spans="1:13" x14ac:dyDescent="0.25">
      <c r="A125" s="50"/>
      <c r="B125" s="50"/>
      <c r="C125" s="50"/>
      <c r="D125" s="65"/>
      <c r="E125" s="50"/>
      <c r="F125" s="50"/>
      <c r="G125" s="50"/>
      <c r="H125" s="50"/>
      <c r="I125" s="65"/>
      <c r="J125" s="50"/>
      <c r="K125" s="50"/>
      <c r="L125" s="50"/>
      <c r="M125" s="50"/>
    </row>
    <row r="126" spans="1:13" x14ac:dyDescent="0.25">
      <c r="A126" s="50"/>
      <c r="B126" s="50"/>
      <c r="C126" s="50"/>
      <c r="D126" s="65"/>
      <c r="E126" s="50"/>
      <c r="F126" s="50"/>
      <c r="G126" s="50"/>
      <c r="H126" s="50"/>
      <c r="I126" s="65"/>
      <c r="J126" s="50"/>
      <c r="K126" s="50"/>
      <c r="L126" s="50"/>
      <c r="M126" s="50"/>
    </row>
    <row r="127" spans="1:13" x14ac:dyDescent="0.25">
      <c r="A127" s="50"/>
      <c r="B127" s="50"/>
      <c r="C127" s="50"/>
      <c r="D127" s="65"/>
      <c r="E127" s="50"/>
      <c r="F127" s="50"/>
      <c r="G127" s="50"/>
      <c r="H127" s="50"/>
      <c r="I127" s="65"/>
      <c r="J127" s="50"/>
      <c r="K127" s="50"/>
      <c r="L127" s="50"/>
      <c r="M127" s="50"/>
    </row>
    <row r="128" spans="1:13" x14ac:dyDescent="0.25">
      <c r="A128" s="50"/>
      <c r="B128" s="50"/>
      <c r="C128" s="50"/>
      <c r="D128" s="65"/>
      <c r="E128" s="50"/>
      <c r="F128" s="50"/>
      <c r="G128" s="50"/>
      <c r="H128" s="50"/>
      <c r="I128" s="65"/>
      <c r="J128" s="50"/>
      <c r="K128" s="50"/>
      <c r="L128" s="50"/>
      <c r="M128" s="50"/>
    </row>
    <row r="129" spans="1:13" x14ac:dyDescent="0.25">
      <c r="A129" s="50"/>
      <c r="B129" s="50"/>
      <c r="C129" s="50"/>
      <c r="D129" s="65"/>
      <c r="E129" s="50"/>
      <c r="F129" s="50"/>
      <c r="G129" s="50"/>
      <c r="H129" s="50"/>
      <c r="I129" s="65"/>
      <c r="J129" s="50"/>
      <c r="K129" s="50"/>
      <c r="L129" s="50"/>
      <c r="M129" s="50"/>
    </row>
    <row r="130" spans="1:13" x14ac:dyDescent="0.25">
      <c r="A130" s="50"/>
      <c r="B130" s="50"/>
      <c r="C130" s="50"/>
      <c r="D130" s="65"/>
      <c r="E130" s="50"/>
      <c r="F130" s="50"/>
      <c r="G130" s="50"/>
      <c r="H130" s="50"/>
      <c r="I130" s="65"/>
      <c r="J130" s="50"/>
      <c r="K130" s="50"/>
      <c r="L130" s="50"/>
      <c r="M130" s="50"/>
    </row>
    <row r="131" spans="1:13" x14ac:dyDescent="0.25">
      <c r="A131" s="50"/>
      <c r="B131" s="50"/>
      <c r="C131" s="50"/>
      <c r="D131" s="65"/>
      <c r="E131" s="50"/>
      <c r="F131" s="50"/>
      <c r="G131" s="50"/>
      <c r="H131" s="50"/>
      <c r="I131" s="65"/>
      <c r="J131" s="50"/>
      <c r="K131" s="50"/>
      <c r="L131" s="50"/>
      <c r="M131" s="50"/>
    </row>
    <row r="132" spans="1:13" x14ac:dyDescent="0.25">
      <c r="A132" s="50"/>
      <c r="B132" s="50"/>
      <c r="C132" s="50"/>
      <c r="D132" s="65"/>
      <c r="E132" s="50"/>
      <c r="F132" s="50"/>
      <c r="G132" s="50"/>
      <c r="H132" s="50"/>
      <c r="I132" s="65"/>
      <c r="J132" s="50"/>
      <c r="K132" s="50"/>
      <c r="L132" s="50"/>
      <c r="M132" s="50"/>
    </row>
    <row r="133" spans="1:13" x14ac:dyDescent="0.25">
      <c r="A133" s="50"/>
      <c r="B133" s="50"/>
      <c r="C133" s="50"/>
      <c r="D133" s="65"/>
      <c r="E133" s="50"/>
      <c r="F133" s="50"/>
      <c r="G133" s="50"/>
      <c r="H133" s="50"/>
      <c r="I133" s="65"/>
      <c r="J133" s="50"/>
      <c r="K133" s="50"/>
      <c r="L133" s="50"/>
      <c r="M133" s="50"/>
    </row>
    <row r="134" spans="1:13" x14ac:dyDescent="0.25">
      <c r="A134" s="50"/>
      <c r="B134" s="50"/>
      <c r="C134" s="50"/>
      <c r="D134" s="65"/>
      <c r="E134" s="50"/>
      <c r="F134" s="50"/>
      <c r="G134" s="50"/>
      <c r="H134" s="50"/>
      <c r="I134" s="65"/>
      <c r="J134" s="50"/>
      <c r="K134" s="50"/>
      <c r="L134" s="50"/>
      <c r="M134" s="50"/>
    </row>
    <row r="135" spans="1:13" x14ac:dyDescent="0.25">
      <c r="A135" s="50"/>
      <c r="B135" s="50"/>
      <c r="C135" s="50"/>
      <c r="D135" s="65"/>
      <c r="E135" s="50"/>
      <c r="F135" s="50"/>
      <c r="G135" s="50"/>
      <c r="H135" s="50"/>
      <c r="I135" s="65"/>
      <c r="J135" s="50"/>
      <c r="K135" s="50"/>
      <c r="L135" s="50"/>
      <c r="M135" s="50"/>
    </row>
    <row r="136" spans="1:13" x14ac:dyDescent="0.25">
      <c r="A136" s="50"/>
      <c r="B136" s="50"/>
      <c r="C136" s="50"/>
      <c r="D136" s="65"/>
      <c r="E136" s="50"/>
      <c r="F136" s="50"/>
      <c r="G136" s="50"/>
      <c r="H136" s="50"/>
      <c r="I136" s="65"/>
      <c r="J136" s="50"/>
      <c r="K136" s="50"/>
      <c r="L136" s="50"/>
      <c r="M136" s="50"/>
    </row>
    <row r="137" spans="1:13" x14ac:dyDescent="0.25">
      <c r="A137" s="50"/>
      <c r="B137" s="50"/>
      <c r="C137" s="50"/>
      <c r="D137" s="65"/>
      <c r="E137" s="50"/>
      <c r="F137" s="50"/>
      <c r="G137" s="50"/>
      <c r="H137" s="50"/>
      <c r="I137" s="65"/>
      <c r="J137" s="50"/>
      <c r="K137" s="50"/>
      <c r="L137" s="50"/>
      <c r="M137" s="50"/>
    </row>
    <row r="138" spans="1:13" x14ac:dyDescent="0.25">
      <c r="A138" s="50"/>
      <c r="B138" s="50"/>
      <c r="C138" s="50"/>
      <c r="D138" s="65"/>
      <c r="E138" s="50"/>
      <c r="F138" s="50"/>
      <c r="G138" s="50"/>
      <c r="H138" s="50"/>
      <c r="I138" s="65"/>
      <c r="J138" s="50"/>
      <c r="K138" s="50"/>
      <c r="L138" s="50"/>
      <c r="M138" s="50"/>
    </row>
    <row r="139" spans="1:13" x14ac:dyDescent="0.25">
      <c r="A139" s="50"/>
      <c r="B139" s="50"/>
      <c r="C139" s="50"/>
      <c r="D139" s="65"/>
      <c r="E139" s="50"/>
      <c r="F139" s="50"/>
      <c r="G139" s="50"/>
      <c r="H139" s="50"/>
      <c r="I139" s="65"/>
      <c r="J139" s="50"/>
      <c r="K139" s="50"/>
      <c r="L139" s="50"/>
      <c r="M139" s="50"/>
    </row>
    <row r="140" spans="1:13" x14ac:dyDescent="0.25">
      <c r="A140" s="50"/>
      <c r="B140" s="50"/>
      <c r="C140" s="50"/>
      <c r="D140" s="65"/>
      <c r="E140" s="50"/>
      <c r="F140" s="50"/>
      <c r="G140" s="50"/>
      <c r="H140" s="50"/>
      <c r="I140" s="65"/>
      <c r="J140" s="50"/>
      <c r="K140" s="50"/>
      <c r="L140" s="50"/>
      <c r="M140" s="50"/>
    </row>
    <row r="141" spans="1:13" x14ac:dyDescent="0.25">
      <c r="A141" s="50"/>
      <c r="B141" s="50"/>
      <c r="C141" s="50"/>
      <c r="D141" s="65"/>
      <c r="E141" s="50"/>
      <c r="F141" s="50"/>
      <c r="G141" s="50"/>
      <c r="H141" s="50"/>
      <c r="I141" s="65"/>
      <c r="J141" s="50"/>
      <c r="K141" s="50"/>
      <c r="L141" s="50"/>
      <c r="M141" s="50"/>
    </row>
    <row r="142" spans="1:13" x14ac:dyDescent="0.25">
      <c r="A142" s="50"/>
      <c r="B142" s="50"/>
      <c r="C142" s="50"/>
      <c r="D142" s="65"/>
      <c r="E142" s="50"/>
      <c r="F142" s="50"/>
      <c r="G142" s="50"/>
      <c r="H142" s="50"/>
      <c r="I142" s="65"/>
      <c r="J142" s="50"/>
      <c r="K142" s="50"/>
      <c r="L142" s="50"/>
      <c r="M142" s="50"/>
    </row>
    <row r="143" spans="1:13" x14ac:dyDescent="0.25">
      <c r="A143" s="50"/>
      <c r="B143" s="50"/>
      <c r="C143" s="50"/>
      <c r="D143" s="65"/>
      <c r="E143" s="50"/>
      <c r="F143" s="50"/>
      <c r="G143" s="50"/>
      <c r="H143" s="50"/>
      <c r="I143" s="65"/>
      <c r="J143" s="50"/>
      <c r="K143" s="50"/>
      <c r="L143" s="50"/>
      <c r="M143" s="50"/>
    </row>
    <row r="144" spans="1:13" x14ac:dyDescent="0.25">
      <c r="A144" s="50"/>
      <c r="B144" s="50"/>
      <c r="C144" s="50"/>
      <c r="D144" s="65"/>
      <c r="E144" s="50"/>
      <c r="F144" s="50"/>
      <c r="G144" s="50"/>
      <c r="H144" s="50"/>
      <c r="I144" s="65"/>
      <c r="J144" s="50"/>
      <c r="K144" s="50"/>
      <c r="L144" s="50"/>
      <c r="M144" s="50"/>
    </row>
    <row r="145" spans="1:13" x14ac:dyDescent="0.25">
      <c r="A145" s="50"/>
      <c r="B145" s="50"/>
      <c r="C145" s="50"/>
      <c r="D145" s="65"/>
      <c r="E145" s="50"/>
      <c r="F145" s="50"/>
      <c r="G145" s="50"/>
      <c r="H145" s="50"/>
      <c r="I145" s="65"/>
      <c r="J145" s="50"/>
      <c r="K145" s="50"/>
      <c r="L145" s="50"/>
      <c r="M145" s="50"/>
    </row>
    <row r="146" spans="1:13" x14ac:dyDescent="0.25">
      <c r="A146" s="50"/>
      <c r="B146" s="50"/>
      <c r="C146" s="50"/>
      <c r="D146" s="65"/>
      <c r="E146" s="50"/>
      <c r="F146" s="50"/>
      <c r="G146" s="50"/>
      <c r="H146" s="50"/>
      <c r="I146" s="65"/>
      <c r="J146" s="50"/>
      <c r="K146" s="50"/>
      <c r="L146" s="50"/>
      <c r="M146" s="50"/>
    </row>
    <row r="147" spans="1:13" x14ac:dyDescent="0.25">
      <c r="A147" s="50"/>
      <c r="B147" s="50"/>
      <c r="C147" s="50"/>
      <c r="D147" s="65"/>
      <c r="E147" s="50"/>
      <c r="F147" s="50"/>
      <c r="G147" s="50"/>
      <c r="H147" s="50"/>
      <c r="I147" s="65"/>
      <c r="J147" s="50"/>
      <c r="K147" s="50"/>
      <c r="L147" s="50"/>
      <c r="M147" s="50"/>
    </row>
    <row r="148" spans="1:13" x14ac:dyDescent="0.25">
      <c r="A148" s="50"/>
      <c r="B148" s="50"/>
      <c r="C148" s="50"/>
      <c r="D148" s="65"/>
      <c r="E148" s="50"/>
      <c r="F148" s="50"/>
      <c r="G148" s="50"/>
      <c r="H148" s="50"/>
      <c r="I148" s="65"/>
      <c r="J148" s="50"/>
      <c r="K148" s="50"/>
      <c r="L148" s="50"/>
      <c r="M148" s="50"/>
    </row>
    <row r="149" spans="1:13" x14ac:dyDescent="0.25">
      <c r="A149" s="50"/>
      <c r="B149" s="50"/>
      <c r="C149" s="50"/>
      <c r="D149" s="65"/>
      <c r="E149" s="50"/>
      <c r="F149" s="50"/>
      <c r="G149" s="50"/>
      <c r="H149" s="50"/>
      <c r="I149" s="65"/>
      <c r="J149" s="50"/>
      <c r="K149" s="50"/>
      <c r="L149" s="50"/>
      <c r="M149" s="50"/>
    </row>
    <row r="150" spans="1:13" x14ac:dyDescent="0.25">
      <c r="A150" s="50"/>
      <c r="B150" s="50"/>
      <c r="C150" s="50"/>
      <c r="D150" s="65"/>
      <c r="E150" s="50"/>
      <c r="F150" s="50"/>
      <c r="G150" s="50"/>
      <c r="H150" s="50"/>
      <c r="I150" s="65"/>
      <c r="J150" s="50"/>
      <c r="K150" s="50"/>
      <c r="L150" s="50"/>
      <c r="M150" s="50"/>
    </row>
    <row r="151" spans="1:13" x14ac:dyDescent="0.25">
      <c r="A151" s="50"/>
      <c r="B151" s="50"/>
      <c r="C151" s="50"/>
      <c r="D151" s="65"/>
      <c r="E151" s="50"/>
      <c r="F151" s="50"/>
      <c r="G151" s="50"/>
      <c r="H151" s="50"/>
      <c r="I151" s="65"/>
      <c r="J151" s="50"/>
      <c r="K151" s="50"/>
      <c r="L151" s="50"/>
      <c r="M151" s="50"/>
    </row>
    <row r="152" spans="1:13" x14ac:dyDescent="0.25">
      <c r="A152" s="50"/>
      <c r="B152" s="50"/>
      <c r="C152" s="50"/>
      <c r="D152" s="65"/>
      <c r="E152" s="50"/>
      <c r="F152" s="50"/>
      <c r="G152" s="50"/>
      <c r="H152" s="50"/>
      <c r="I152" s="65"/>
      <c r="J152" s="50"/>
      <c r="K152" s="50"/>
      <c r="L152" s="50"/>
      <c r="M152" s="50"/>
    </row>
    <row r="153" spans="1:13" x14ac:dyDescent="0.25">
      <c r="A153" s="50"/>
      <c r="B153" s="50"/>
      <c r="C153" s="50"/>
      <c r="D153" s="65"/>
      <c r="E153" s="50"/>
      <c r="F153" s="50"/>
      <c r="G153" s="50"/>
      <c r="H153" s="50"/>
      <c r="I153" s="65"/>
      <c r="J153" s="50"/>
      <c r="K153" s="50"/>
      <c r="L153" s="50"/>
      <c r="M153" s="50"/>
    </row>
    <row r="154" spans="1:13" x14ac:dyDescent="0.25">
      <c r="A154" s="50"/>
      <c r="B154" s="50"/>
      <c r="C154" s="50"/>
      <c r="D154" s="65"/>
      <c r="E154" s="50"/>
      <c r="F154" s="50"/>
      <c r="G154" s="50"/>
      <c r="H154" s="50"/>
      <c r="I154" s="65"/>
      <c r="J154" s="50"/>
      <c r="K154" s="50"/>
      <c r="L154" s="50"/>
      <c r="M154" s="50"/>
    </row>
    <row r="155" spans="1:13" x14ac:dyDescent="0.25">
      <c r="A155" s="50"/>
      <c r="B155" s="50"/>
      <c r="C155" s="50"/>
      <c r="D155" s="65"/>
      <c r="E155" s="50"/>
      <c r="F155" s="50"/>
      <c r="G155" s="50"/>
      <c r="H155" s="50"/>
      <c r="I155" s="65"/>
      <c r="J155" s="50"/>
      <c r="K155" s="50"/>
      <c r="L155" s="50"/>
      <c r="M155" s="50"/>
    </row>
    <row r="156" spans="1:13" x14ac:dyDescent="0.25">
      <c r="A156" s="50"/>
      <c r="B156" s="50"/>
      <c r="C156" s="50"/>
      <c r="D156" s="65"/>
      <c r="E156" s="50"/>
      <c r="F156" s="50"/>
      <c r="G156" s="50"/>
      <c r="H156" s="50"/>
      <c r="I156" s="65"/>
      <c r="J156" s="50"/>
      <c r="K156" s="50"/>
      <c r="L156" s="50"/>
      <c r="M156" s="50"/>
    </row>
    <row r="157" spans="1:13" x14ac:dyDescent="0.25">
      <c r="A157" s="50"/>
      <c r="B157" s="50"/>
      <c r="C157" s="50"/>
      <c r="D157" s="65"/>
      <c r="E157" s="50"/>
      <c r="F157" s="50"/>
      <c r="G157" s="50"/>
      <c r="H157" s="50"/>
      <c r="I157" s="65"/>
      <c r="J157" s="50"/>
      <c r="K157" s="50"/>
      <c r="L157" s="50"/>
      <c r="M157" s="50"/>
    </row>
    <row r="158" spans="1:13" x14ac:dyDescent="0.25">
      <c r="A158" s="50"/>
      <c r="B158" s="50"/>
      <c r="C158" s="50"/>
      <c r="D158" s="65"/>
      <c r="E158" s="50"/>
      <c r="F158" s="50"/>
      <c r="G158" s="50"/>
      <c r="H158" s="50"/>
      <c r="I158" s="65"/>
      <c r="J158" s="50"/>
      <c r="K158" s="50"/>
      <c r="L158" s="50"/>
      <c r="M158" s="50"/>
    </row>
    <row r="159" spans="1:13" x14ac:dyDescent="0.25">
      <c r="A159" s="50"/>
      <c r="B159" s="50"/>
      <c r="C159" s="50"/>
      <c r="D159" s="65"/>
      <c r="E159" s="50"/>
      <c r="F159" s="50"/>
      <c r="G159" s="50"/>
      <c r="H159" s="50"/>
      <c r="I159" s="65"/>
      <c r="J159" s="50"/>
      <c r="K159" s="50"/>
      <c r="L159" s="50"/>
      <c r="M159" s="50"/>
    </row>
    <row r="160" spans="1:13" x14ac:dyDescent="0.25">
      <c r="A160" s="50"/>
      <c r="B160" s="50"/>
      <c r="C160" s="50"/>
      <c r="D160" s="65"/>
      <c r="E160" s="50"/>
      <c r="F160" s="50"/>
      <c r="G160" s="50"/>
      <c r="H160" s="50"/>
      <c r="I160" s="65"/>
      <c r="J160" s="50"/>
      <c r="K160" s="50"/>
      <c r="L160" s="50"/>
      <c r="M160" s="50"/>
    </row>
    <row r="161" spans="1:13" x14ac:dyDescent="0.25">
      <c r="A161" s="50"/>
      <c r="B161" s="50"/>
      <c r="C161" s="50"/>
      <c r="D161" s="65"/>
      <c r="E161" s="50"/>
      <c r="F161" s="50"/>
      <c r="G161" s="50"/>
      <c r="H161" s="50"/>
      <c r="I161" s="65"/>
      <c r="J161" s="50"/>
      <c r="K161" s="50"/>
      <c r="L161" s="50"/>
      <c r="M161" s="50"/>
    </row>
    <row r="162" spans="1:13" x14ac:dyDescent="0.25">
      <c r="A162" s="50"/>
      <c r="B162" s="50"/>
      <c r="C162" s="50"/>
      <c r="D162" s="65"/>
      <c r="E162" s="50"/>
      <c r="F162" s="50"/>
      <c r="G162" s="50"/>
      <c r="H162" s="50"/>
      <c r="I162" s="65"/>
      <c r="J162" s="50"/>
      <c r="K162" s="50"/>
      <c r="L162" s="50"/>
      <c r="M162" s="50"/>
    </row>
    <row r="163" spans="1:13" x14ac:dyDescent="0.25">
      <c r="A163" s="50"/>
      <c r="B163" s="50"/>
      <c r="C163" s="50"/>
      <c r="D163" s="65"/>
      <c r="E163" s="50"/>
      <c r="F163" s="50"/>
      <c r="G163" s="50"/>
      <c r="H163" s="50"/>
      <c r="I163" s="65"/>
      <c r="J163" s="50"/>
      <c r="K163" s="50"/>
      <c r="L163" s="50"/>
      <c r="M163" s="50"/>
    </row>
    <row r="164" spans="1:13" x14ac:dyDescent="0.25">
      <c r="A164" s="50"/>
      <c r="B164" s="50"/>
      <c r="C164" s="50"/>
      <c r="D164" s="65"/>
      <c r="E164" s="50"/>
      <c r="F164" s="50"/>
      <c r="G164" s="50"/>
      <c r="H164" s="50"/>
      <c r="I164" s="65"/>
      <c r="J164" s="50"/>
      <c r="K164" s="50"/>
      <c r="L164" s="50"/>
      <c r="M164" s="50"/>
    </row>
    <row r="165" spans="1:13" x14ac:dyDescent="0.25">
      <c r="A165" s="50"/>
      <c r="B165" s="50"/>
      <c r="C165" s="50"/>
      <c r="D165" s="65"/>
      <c r="E165" s="50"/>
      <c r="F165" s="50"/>
      <c r="G165" s="50"/>
      <c r="H165" s="50"/>
      <c r="I165" s="65"/>
      <c r="J165" s="50"/>
      <c r="K165" s="50"/>
      <c r="L165" s="50"/>
      <c r="M165" s="50"/>
    </row>
    <row r="166" spans="1:13" x14ac:dyDescent="0.25">
      <c r="A166" s="50"/>
      <c r="B166" s="50"/>
      <c r="C166" s="50"/>
      <c r="D166" s="65"/>
      <c r="E166" s="50"/>
      <c r="F166" s="50"/>
      <c r="G166" s="50"/>
      <c r="H166" s="50"/>
      <c r="I166" s="65"/>
      <c r="J166" s="50"/>
      <c r="K166" s="50"/>
      <c r="L166" s="50"/>
      <c r="M166" s="50"/>
    </row>
    <row r="167" spans="1:13" x14ac:dyDescent="0.25">
      <c r="A167" s="50"/>
      <c r="B167" s="50"/>
      <c r="C167" s="50"/>
      <c r="D167" s="65"/>
      <c r="E167" s="50"/>
      <c r="F167" s="50"/>
      <c r="G167" s="50"/>
      <c r="H167" s="50"/>
      <c r="I167" s="65"/>
      <c r="J167" s="50"/>
      <c r="K167" s="50"/>
      <c r="L167" s="50"/>
      <c r="M167" s="50"/>
    </row>
    <row r="168" spans="1:13" x14ac:dyDescent="0.25">
      <c r="A168" s="50"/>
      <c r="B168" s="50"/>
      <c r="C168" s="50"/>
      <c r="D168" s="65"/>
      <c r="E168" s="50"/>
      <c r="F168" s="50"/>
      <c r="G168" s="50"/>
      <c r="H168" s="50"/>
      <c r="I168" s="65"/>
      <c r="J168" s="50"/>
      <c r="K168" s="50"/>
      <c r="L168" s="50"/>
      <c r="M168" s="50"/>
    </row>
    <row r="169" spans="1:13" x14ac:dyDescent="0.25">
      <c r="A169" s="50"/>
      <c r="B169" s="50"/>
      <c r="C169" s="50"/>
      <c r="D169" s="65"/>
      <c r="E169" s="50"/>
      <c r="F169" s="50"/>
      <c r="G169" s="50"/>
      <c r="H169" s="50"/>
      <c r="I169" s="65"/>
      <c r="J169" s="50"/>
      <c r="K169" s="50"/>
      <c r="L169" s="50"/>
      <c r="M169" s="50"/>
    </row>
    <row r="170" spans="1:13" x14ac:dyDescent="0.25">
      <c r="A170" s="50"/>
      <c r="B170" s="50"/>
      <c r="C170" s="50"/>
      <c r="D170" s="65"/>
      <c r="E170" s="50"/>
      <c r="F170" s="50"/>
      <c r="G170" s="50"/>
      <c r="H170" s="50"/>
      <c r="I170" s="65"/>
      <c r="J170" s="50"/>
      <c r="K170" s="50"/>
      <c r="L170" s="50"/>
      <c r="M170" s="50"/>
    </row>
    <row r="171" spans="1:13" x14ac:dyDescent="0.25">
      <c r="A171" s="50"/>
      <c r="B171" s="50"/>
      <c r="C171" s="50"/>
      <c r="D171" s="65"/>
      <c r="E171" s="50"/>
      <c r="F171" s="50"/>
      <c r="G171" s="50"/>
      <c r="H171" s="50"/>
      <c r="I171" s="65"/>
      <c r="J171" s="50"/>
      <c r="K171" s="50"/>
      <c r="L171" s="50"/>
      <c r="M171" s="50"/>
    </row>
    <row r="172" spans="1:13" x14ac:dyDescent="0.25">
      <c r="A172" s="50"/>
      <c r="B172" s="50"/>
      <c r="C172" s="50"/>
      <c r="D172" s="65"/>
      <c r="E172" s="50"/>
      <c r="F172" s="50"/>
      <c r="G172" s="50"/>
      <c r="H172" s="50"/>
      <c r="I172" s="65"/>
      <c r="J172" s="50"/>
      <c r="K172" s="50"/>
      <c r="L172" s="50"/>
      <c r="M172" s="50"/>
    </row>
    <row r="173" spans="1:13" x14ac:dyDescent="0.25">
      <c r="A173" s="50"/>
      <c r="B173" s="50"/>
      <c r="C173" s="50"/>
      <c r="D173" s="65"/>
      <c r="E173" s="50"/>
      <c r="F173" s="50"/>
      <c r="G173" s="50"/>
      <c r="H173" s="50"/>
      <c r="I173" s="65"/>
      <c r="J173" s="50"/>
      <c r="K173" s="50"/>
      <c r="L173" s="50"/>
      <c r="M173" s="50"/>
    </row>
    <row r="174" spans="1:13" x14ac:dyDescent="0.25">
      <c r="A174" s="50"/>
      <c r="B174" s="50"/>
      <c r="C174" s="50"/>
      <c r="D174" s="65"/>
      <c r="E174" s="50"/>
      <c r="F174" s="50"/>
      <c r="G174" s="50"/>
      <c r="H174" s="50"/>
      <c r="I174" s="65"/>
      <c r="J174" s="50"/>
      <c r="K174" s="50"/>
      <c r="L174" s="50"/>
      <c r="M174" s="50"/>
    </row>
    <row r="175" spans="1:13" x14ac:dyDescent="0.25">
      <c r="A175" s="50"/>
      <c r="B175" s="50"/>
      <c r="C175" s="50"/>
      <c r="D175" s="65"/>
      <c r="E175" s="50"/>
      <c r="F175" s="50"/>
      <c r="G175" s="50"/>
      <c r="H175" s="50"/>
      <c r="I175" s="65"/>
      <c r="J175" s="50"/>
      <c r="K175" s="50"/>
      <c r="L175" s="50"/>
      <c r="M175" s="50"/>
    </row>
    <row r="176" spans="1:13" x14ac:dyDescent="0.25">
      <c r="A176" s="50"/>
      <c r="B176" s="50"/>
      <c r="C176" s="50"/>
      <c r="D176" s="65"/>
      <c r="E176" s="50"/>
      <c r="F176" s="50"/>
      <c r="G176" s="50"/>
      <c r="H176" s="50"/>
      <c r="I176" s="65"/>
      <c r="J176" s="50"/>
      <c r="K176" s="50"/>
      <c r="L176" s="50"/>
      <c r="M176" s="50"/>
    </row>
    <row r="177" spans="1:13" x14ac:dyDescent="0.25">
      <c r="A177" s="50"/>
      <c r="B177" s="50"/>
      <c r="C177" s="50"/>
      <c r="D177" s="65"/>
      <c r="E177" s="50"/>
      <c r="F177" s="50"/>
      <c r="G177" s="50"/>
      <c r="H177" s="50"/>
      <c r="I177" s="65"/>
      <c r="J177" s="50"/>
      <c r="K177" s="50"/>
      <c r="L177" s="50"/>
      <c r="M177" s="50"/>
    </row>
    <row r="178" spans="1:13" x14ac:dyDescent="0.25">
      <c r="A178" s="50"/>
      <c r="B178" s="50"/>
      <c r="C178" s="50"/>
      <c r="D178" s="65"/>
      <c r="E178" s="50"/>
      <c r="F178" s="50"/>
      <c r="G178" s="50"/>
      <c r="H178" s="50"/>
      <c r="I178" s="65"/>
      <c r="J178" s="50"/>
      <c r="K178" s="50"/>
      <c r="L178" s="50"/>
      <c r="M178" s="50"/>
    </row>
    <row r="179" spans="1:13" x14ac:dyDescent="0.25">
      <c r="A179" s="50"/>
      <c r="B179" s="50"/>
      <c r="C179" s="50"/>
      <c r="D179" s="65"/>
      <c r="E179" s="50"/>
      <c r="F179" s="50"/>
      <c r="G179" s="50"/>
      <c r="H179" s="50"/>
      <c r="I179" s="65"/>
      <c r="J179" s="50"/>
      <c r="K179" s="50"/>
      <c r="L179" s="50"/>
      <c r="M179" s="50"/>
    </row>
    <row r="180" spans="1:13" x14ac:dyDescent="0.25">
      <c r="A180" s="50"/>
      <c r="B180" s="50"/>
      <c r="C180" s="50"/>
      <c r="D180" s="65"/>
      <c r="E180" s="50"/>
      <c r="F180" s="50"/>
      <c r="G180" s="50"/>
      <c r="H180" s="50"/>
      <c r="I180" s="65"/>
      <c r="J180" s="50"/>
      <c r="K180" s="50"/>
      <c r="L180" s="50"/>
      <c r="M180" s="50"/>
    </row>
    <row r="181" spans="1:13" x14ac:dyDescent="0.25">
      <c r="A181" s="50"/>
      <c r="B181" s="50"/>
      <c r="C181" s="50"/>
      <c r="D181" s="65"/>
      <c r="E181" s="50"/>
      <c r="F181" s="50"/>
      <c r="G181" s="50"/>
      <c r="H181" s="50"/>
      <c r="I181" s="65"/>
      <c r="J181" s="50"/>
      <c r="K181" s="50"/>
      <c r="L181" s="50"/>
      <c r="M181" s="50"/>
    </row>
    <row r="182" spans="1:13" x14ac:dyDescent="0.25">
      <c r="A182" s="50"/>
      <c r="B182" s="50"/>
      <c r="C182" s="50"/>
      <c r="D182" s="65"/>
      <c r="E182" s="50"/>
      <c r="F182" s="50"/>
      <c r="G182" s="50"/>
      <c r="H182" s="50"/>
      <c r="I182" s="65"/>
      <c r="J182" s="50"/>
      <c r="K182" s="50"/>
      <c r="L182" s="50"/>
      <c r="M182" s="50"/>
    </row>
    <row r="183" spans="1:13" x14ac:dyDescent="0.25">
      <c r="A183" s="50"/>
      <c r="B183" s="50"/>
      <c r="C183" s="50"/>
      <c r="D183" s="65"/>
      <c r="E183" s="50"/>
      <c r="F183" s="50"/>
      <c r="G183" s="50"/>
      <c r="H183" s="50"/>
      <c r="I183" s="65"/>
      <c r="J183" s="50"/>
      <c r="K183" s="50"/>
      <c r="L183" s="50"/>
      <c r="M183" s="50"/>
    </row>
    <row r="184" spans="1:13" x14ac:dyDescent="0.25">
      <c r="A184" s="50"/>
      <c r="B184" s="50"/>
      <c r="C184" s="50"/>
      <c r="D184" s="65"/>
      <c r="E184" s="50"/>
      <c r="F184" s="50"/>
      <c r="G184" s="50"/>
      <c r="H184" s="50"/>
      <c r="I184" s="65"/>
      <c r="J184" s="50"/>
      <c r="K184" s="50"/>
      <c r="L184" s="50"/>
      <c r="M184" s="50"/>
    </row>
    <row r="185" spans="1:13" x14ac:dyDescent="0.25">
      <c r="A185" s="50"/>
      <c r="B185" s="50"/>
      <c r="C185" s="50"/>
      <c r="D185" s="65"/>
      <c r="E185" s="50"/>
      <c r="F185" s="50"/>
      <c r="G185" s="50"/>
      <c r="H185" s="50"/>
      <c r="I185" s="65"/>
      <c r="J185" s="50"/>
      <c r="K185" s="50"/>
      <c r="L185" s="50"/>
      <c r="M185" s="50"/>
    </row>
    <row r="186" spans="1:13" x14ac:dyDescent="0.25">
      <c r="A186" s="50"/>
      <c r="B186" s="50"/>
      <c r="C186" s="50"/>
      <c r="D186" s="65"/>
      <c r="E186" s="50"/>
      <c r="F186" s="50"/>
      <c r="G186" s="50"/>
      <c r="H186" s="50"/>
      <c r="I186" s="65"/>
      <c r="J186" s="50"/>
      <c r="K186" s="50"/>
      <c r="L186" s="50"/>
      <c r="M186" s="50"/>
    </row>
    <row r="187" spans="1:13" x14ac:dyDescent="0.25">
      <c r="A187" s="50"/>
      <c r="B187" s="50"/>
      <c r="C187" s="50"/>
      <c r="D187" s="65"/>
      <c r="E187" s="50"/>
      <c r="F187" s="50"/>
      <c r="G187" s="50"/>
      <c r="H187" s="50"/>
      <c r="I187" s="65"/>
      <c r="J187" s="50"/>
      <c r="K187" s="50"/>
      <c r="L187" s="50"/>
      <c r="M187" s="50"/>
    </row>
    <row r="188" spans="1:13" x14ac:dyDescent="0.25">
      <c r="A188" s="50"/>
      <c r="B188" s="50"/>
      <c r="C188" s="50"/>
      <c r="D188" s="65"/>
      <c r="E188" s="50"/>
      <c r="F188" s="50"/>
      <c r="G188" s="50"/>
      <c r="H188" s="50"/>
      <c r="I188" s="65"/>
      <c r="J188" s="50"/>
      <c r="K188" s="50"/>
      <c r="L188" s="50"/>
      <c r="M188" s="50"/>
    </row>
    <row r="189" spans="1:13" x14ac:dyDescent="0.25">
      <c r="A189" s="50"/>
      <c r="B189" s="50"/>
      <c r="C189" s="50"/>
      <c r="D189" s="65"/>
      <c r="E189" s="50"/>
      <c r="F189" s="50"/>
      <c r="G189" s="50"/>
      <c r="H189" s="50"/>
      <c r="I189" s="65"/>
      <c r="J189" s="50"/>
      <c r="K189" s="50"/>
      <c r="L189" s="50"/>
      <c r="M189" s="50"/>
    </row>
    <row r="190" spans="1:13" x14ac:dyDescent="0.25">
      <c r="A190" s="50"/>
      <c r="B190" s="50"/>
      <c r="C190" s="50"/>
      <c r="D190" s="65"/>
      <c r="E190" s="50"/>
      <c r="F190" s="50"/>
      <c r="G190" s="50"/>
      <c r="H190" s="50"/>
      <c r="I190" s="65"/>
      <c r="J190" s="50"/>
      <c r="K190" s="50"/>
      <c r="L190" s="50"/>
      <c r="M190" s="50"/>
    </row>
    <row r="191" spans="1:13" x14ac:dyDescent="0.25">
      <c r="A191" s="50"/>
      <c r="B191" s="50"/>
      <c r="C191" s="50"/>
      <c r="D191" s="65"/>
      <c r="E191" s="50"/>
      <c r="F191" s="50"/>
      <c r="G191" s="50"/>
      <c r="H191" s="50"/>
      <c r="I191" s="65"/>
      <c r="J191" s="50"/>
      <c r="K191" s="50"/>
      <c r="L191" s="50"/>
      <c r="M191" s="50"/>
    </row>
  </sheetData>
  <mergeCells count="4">
    <mergeCell ref="B4:D4"/>
    <mergeCell ref="C32:H32"/>
    <mergeCell ref="E4:H4"/>
    <mergeCell ref="E5:H20"/>
  </mergeCells>
  <hyperlinks>
    <hyperlink ref="J23" r:id="rId1" xr:uid="{AC383C96-2963-4C84-A5F0-BF3AE6CCC85D}"/>
    <hyperlink ref="J27" r:id="rId2" display="https://www.china-fluorine.cn/sale-14274674-electrolysis-of-water-to-produce-hydrogen-pfsa-membrane-pem-n116w-n117.html" xr:uid="{4E4C1F6A-635C-4CDF-9A99-FDEEADEF9F88}"/>
    <hyperlink ref="J25" r:id="rId3" xr:uid="{3C475784-D8AA-4DF9-82F1-85C6A3AAD676}"/>
    <hyperlink ref="J24" r:id="rId4" xr:uid="{8CCA68EF-A362-4100-8AFD-8D5B359E155A}"/>
    <hyperlink ref="J26" r:id="rId5" xr:uid="{0C844BDF-DDC6-4AEB-BABD-9B4D9071E880}"/>
    <hyperlink ref="J28" r:id="rId6" xr:uid="{8CE97B01-A34D-46B2-A626-45B8DAE7E7CF}"/>
    <hyperlink ref="J30" r:id="rId7" xr:uid="{731C719D-3D79-45A6-A814-0FBB2C7673B4}"/>
  </hyperlinks>
  <pageMargins left="0.7" right="0.7" top="0.75" bottom="0.75" header="0.3" footer="0.3"/>
  <drawing r:id="rId8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BFC882-5F27-491D-8AF0-033AF5229548}">
  <dimension ref="A1:M190"/>
  <sheetViews>
    <sheetView workbookViewId="0">
      <selection activeCell="I32" sqref="I32"/>
    </sheetView>
  </sheetViews>
  <sheetFormatPr defaultColWidth="9.140625" defaultRowHeight="15" x14ac:dyDescent="0.25"/>
  <cols>
    <col min="1" max="1" width="9.140625" style="2"/>
    <col min="2" max="2" width="6.85546875" style="2" customWidth="1"/>
    <col min="3" max="3" width="26.42578125" style="2" customWidth="1"/>
    <col min="4" max="4" width="12.42578125" style="12" customWidth="1"/>
    <col min="5" max="5" width="19" style="2" customWidth="1"/>
    <col min="6" max="6" width="10.7109375" style="2" customWidth="1"/>
    <col min="7" max="7" width="11.42578125" style="2" customWidth="1"/>
    <col min="8" max="8" width="11.7109375" style="2" customWidth="1"/>
    <col min="9" max="9" width="10" style="12" customWidth="1"/>
    <col min="10" max="10" width="104.5703125" style="2" customWidth="1"/>
    <col min="11" max="16384" width="9.140625" style="2"/>
  </cols>
  <sheetData>
    <row r="1" spans="1:13" x14ac:dyDescent="0.25">
      <c r="A1" s="6"/>
      <c r="B1" s="6"/>
      <c r="C1" s="6"/>
      <c r="D1" s="13"/>
      <c r="E1" s="6"/>
      <c r="F1" s="6"/>
      <c r="G1" s="6"/>
      <c r="H1" s="6"/>
      <c r="I1" s="13"/>
      <c r="J1" s="6"/>
      <c r="K1" s="6"/>
      <c r="L1" s="6"/>
      <c r="M1" s="6"/>
    </row>
    <row r="2" spans="1:13" x14ac:dyDescent="0.25">
      <c r="A2" s="6"/>
      <c r="B2" s="14" t="s">
        <v>89</v>
      </c>
      <c r="C2" s="14"/>
      <c r="D2" s="13"/>
      <c r="E2" s="6"/>
      <c r="F2" s="6"/>
      <c r="G2" s="6"/>
      <c r="H2" s="6"/>
      <c r="I2" s="13"/>
      <c r="J2" s="6"/>
      <c r="K2" s="6"/>
      <c r="L2" s="6"/>
      <c r="M2" s="6"/>
    </row>
    <row r="3" spans="1:13" ht="15.75" thickBot="1" x14ac:dyDescent="0.3">
      <c r="A3" s="6"/>
      <c r="B3" s="14"/>
      <c r="C3" s="14"/>
      <c r="D3" s="13"/>
      <c r="E3" s="6"/>
      <c r="F3" s="6"/>
      <c r="G3" s="6"/>
      <c r="H3" s="6"/>
      <c r="I3" s="13"/>
      <c r="J3" s="6"/>
      <c r="K3" s="6"/>
      <c r="L3" s="6"/>
      <c r="M3" s="6"/>
    </row>
    <row r="4" spans="1:13" ht="15.75" thickBot="1" x14ac:dyDescent="0.3">
      <c r="A4" s="6"/>
      <c r="B4" s="150" t="s">
        <v>71</v>
      </c>
      <c r="C4" s="151"/>
      <c r="D4" s="152"/>
      <c r="E4" s="153" t="s">
        <v>72</v>
      </c>
      <c r="F4" s="154"/>
      <c r="G4" s="154"/>
      <c r="H4" s="155"/>
      <c r="I4" s="13"/>
      <c r="J4" s="6"/>
      <c r="K4" s="6"/>
      <c r="L4" s="6"/>
      <c r="M4" s="6"/>
    </row>
    <row r="5" spans="1:13" x14ac:dyDescent="0.25">
      <c r="A5" s="6"/>
      <c r="B5" s="15"/>
      <c r="C5" s="14"/>
      <c r="D5" s="13"/>
      <c r="E5" s="156"/>
      <c r="F5" s="157"/>
      <c r="G5" s="157"/>
      <c r="H5" s="158"/>
      <c r="I5" s="13"/>
      <c r="J5" s="6"/>
      <c r="K5" s="6"/>
      <c r="L5" s="6"/>
      <c r="M5" s="6"/>
    </row>
    <row r="6" spans="1:13" x14ac:dyDescent="0.25">
      <c r="A6" s="6"/>
      <c r="B6" s="15"/>
      <c r="C6" s="14"/>
      <c r="D6" s="13"/>
      <c r="E6" s="156"/>
      <c r="F6" s="157"/>
      <c r="G6" s="157"/>
      <c r="H6" s="158"/>
      <c r="I6" s="13"/>
      <c r="J6" s="6"/>
      <c r="K6" s="6"/>
      <c r="L6" s="6"/>
      <c r="M6" s="6"/>
    </row>
    <row r="7" spans="1:13" x14ac:dyDescent="0.25">
      <c r="A7" s="6"/>
      <c r="B7" s="15"/>
      <c r="C7" s="14"/>
      <c r="D7" s="13"/>
      <c r="E7" s="156"/>
      <c r="F7" s="157"/>
      <c r="G7" s="157"/>
      <c r="H7" s="158"/>
      <c r="I7" s="13"/>
      <c r="J7" s="6"/>
      <c r="K7" s="6"/>
      <c r="L7" s="6"/>
      <c r="M7" s="6"/>
    </row>
    <row r="8" spans="1:13" x14ac:dyDescent="0.25">
      <c r="A8" s="6"/>
      <c r="B8" s="15"/>
      <c r="C8" s="14"/>
      <c r="D8" s="13"/>
      <c r="E8" s="156"/>
      <c r="F8" s="157"/>
      <c r="G8" s="157"/>
      <c r="H8" s="158"/>
      <c r="I8" s="13"/>
      <c r="J8" s="6"/>
      <c r="K8" s="6"/>
      <c r="L8" s="6"/>
      <c r="M8" s="6"/>
    </row>
    <row r="9" spans="1:13" x14ac:dyDescent="0.25">
      <c r="A9" s="6"/>
      <c r="B9" s="15"/>
      <c r="C9" s="14"/>
      <c r="D9" s="13"/>
      <c r="E9" s="156"/>
      <c r="F9" s="157"/>
      <c r="G9" s="157"/>
      <c r="H9" s="158"/>
      <c r="I9" s="13"/>
      <c r="J9" s="6"/>
      <c r="K9" s="6"/>
      <c r="L9" s="6"/>
      <c r="M9" s="6"/>
    </row>
    <row r="10" spans="1:13" x14ac:dyDescent="0.25">
      <c r="A10" s="6"/>
      <c r="B10" s="15"/>
      <c r="C10" s="14"/>
      <c r="D10" s="13"/>
      <c r="E10" s="156"/>
      <c r="F10" s="157"/>
      <c r="G10" s="157"/>
      <c r="H10" s="158"/>
      <c r="I10" s="13"/>
      <c r="J10" s="6"/>
      <c r="K10" s="6"/>
      <c r="L10" s="6"/>
      <c r="M10" s="6"/>
    </row>
    <row r="11" spans="1:13" x14ac:dyDescent="0.25">
      <c r="A11" s="6"/>
      <c r="B11" s="15"/>
      <c r="C11" s="14"/>
      <c r="D11" s="13"/>
      <c r="E11" s="156"/>
      <c r="F11" s="157"/>
      <c r="G11" s="157"/>
      <c r="H11" s="158"/>
      <c r="I11" s="13"/>
      <c r="J11" s="20"/>
      <c r="K11" s="20"/>
      <c r="L11" s="20"/>
      <c r="M11" s="6"/>
    </row>
    <row r="12" spans="1:13" x14ac:dyDescent="0.25">
      <c r="A12" s="6"/>
      <c r="B12" s="15"/>
      <c r="C12" s="14"/>
      <c r="D12" s="13"/>
      <c r="E12" s="156"/>
      <c r="F12" s="157"/>
      <c r="G12" s="157"/>
      <c r="H12" s="158"/>
      <c r="I12" s="13"/>
      <c r="J12" s="3"/>
      <c r="K12" s="4"/>
      <c r="L12" s="4"/>
      <c r="M12" s="6"/>
    </row>
    <row r="13" spans="1:13" x14ac:dyDescent="0.25">
      <c r="A13" s="6"/>
      <c r="B13" s="15"/>
      <c r="C13" s="14"/>
      <c r="D13" s="13"/>
      <c r="E13" s="156"/>
      <c r="F13" s="157"/>
      <c r="G13" s="157"/>
      <c r="H13" s="158"/>
      <c r="I13" s="13"/>
      <c r="J13" s="3"/>
      <c r="K13" s="4"/>
      <c r="L13" s="4"/>
      <c r="M13" s="6"/>
    </row>
    <row r="14" spans="1:13" x14ac:dyDescent="0.25">
      <c r="A14" s="6"/>
      <c r="B14" s="15"/>
      <c r="C14" s="14"/>
      <c r="D14" s="13"/>
      <c r="E14" s="156"/>
      <c r="F14" s="157"/>
      <c r="G14" s="157"/>
      <c r="H14" s="158"/>
      <c r="I14" s="13"/>
      <c r="J14" s="3"/>
      <c r="K14" s="4"/>
      <c r="L14" s="4"/>
      <c r="M14" s="6"/>
    </row>
    <row r="15" spans="1:13" x14ac:dyDescent="0.25">
      <c r="A15" s="6"/>
      <c r="B15" s="15"/>
      <c r="C15" s="14"/>
      <c r="D15" s="13"/>
      <c r="E15" s="156"/>
      <c r="F15" s="157"/>
      <c r="G15" s="157"/>
      <c r="H15" s="158"/>
      <c r="I15" s="13"/>
      <c r="J15" s="3"/>
      <c r="K15" s="4"/>
      <c r="L15" s="4"/>
      <c r="M15" s="6"/>
    </row>
    <row r="16" spans="1:13" x14ac:dyDescent="0.25">
      <c r="A16" s="6"/>
      <c r="B16" s="15"/>
      <c r="C16" s="14"/>
      <c r="D16" s="13"/>
      <c r="E16" s="156"/>
      <c r="F16" s="157"/>
      <c r="G16" s="157"/>
      <c r="H16" s="158"/>
      <c r="I16" s="13"/>
      <c r="J16" s="3"/>
      <c r="K16" s="4"/>
      <c r="L16" s="4"/>
      <c r="M16" s="6"/>
    </row>
    <row r="17" spans="1:13" x14ac:dyDescent="0.25">
      <c r="A17" s="6"/>
      <c r="B17" s="15"/>
      <c r="C17" s="14"/>
      <c r="D17" s="13"/>
      <c r="E17" s="156"/>
      <c r="F17" s="157"/>
      <c r="G17" s="157"/>
      <c r="H17" s="158"/>
      <c r="I17" s="13"/>
      <c r="J17" s="3"/>
      <c r="K17" s="4"/>
      <c r="L17" s="4"/>
      <c r="M17" s="6"/>
    </row>
    <row r="18" spans="1:13" x14ac:dyDescent="0.25">
      <c r="A18" s="6"/>
      <c r="B18" s="15"/>
      <c r="C18" s="14"/>
      <c r="D18" s="13"/>
      <c r="E18" s="156"/>
      <c r="F18" s="157"/>
      <c r="G18" s="157"/>
      <c r="H18" s="158"/>
      <c r="I18" s="13"/>
      <c r="J18" s="3"/>
      <c r="K18" s="4"/>
      <c r="L18" s="4"/>
      <c r="M18" s="6"/>
    </row>
    <row r="19" spans="1:13" x14ac:dyDescent="0.25">
      <c r="A19" s="6"/>
      <c r="B19" s="15"/>
      <c r="C19" s="14"/>
      <c r="D19" s="13"/>
      <c r="E19" s="156"/>
      <c r="F19" s="157"/>
      <c r="G19" s="157"/>
      <c r="H19" s="158"/>
      <c r="I19" s="13"/>
      <c r="J19" s="3"/>
      <c r="K19" s="4"/>
      <c r="L19" s="4"/>
      <c r="M19" s="6"/>
    </row>
    <row r="20" spans="1:13" ht="15.75" thickBot="1" x14ac:dyDescent="0.3">
      <c r="A20" s="6"/>
      <c r="B20" s="16"/>
      <c r="C20" s="17"/>
      <c r="D20" s="18"/>
      <c r="E20" s="159"/>
      <c r="F20" s="160"/>
      <c r="G20" s="160"/>
      <c r="H20" s="161"/>
      <c r="I20" s="13"/>
      <c r="J20" s="3"/>
      <c r="K20" s="3"/>
      <c r="L20" s="3"/>
      <c r="M20" s="6"/>
    </row>
    <row r="21" spans="1:13" x14ac:dyDescent="0.25">
      <c r="A21" s="6"/>
      <c r="B21" s="14"/>
      <c r="C21" s="14"/>
      <c r="D21" s="13"/>
      <c r="E21" s="6"/>
      <c r="F21" s="6"/>
      <c r="G21" s="6"/>
      <c r="H21" s="6"/>
      <c r="I21" s="13"/>
      <c r="J21" s="26"/>
      <c r="K21"/>
      <c r="L21"/>
      <c r="M21" s="6"/>
    </row>
    <row r="22" spans="1:13" x14ac:dyDescent="0.25">
      <c r="A22" s="6"/>
      <c r="B22" s="33" t="s">
        <v>50</v>
      </c>
      <c r="C22" s="33" t="s">
        <v>51</v>
      </c>
      <c r="D22" s="33" t="s">
        <v>52</v>
      </c>
      <c r="E22" s="33" t="s">
        <v>43</v>
      </c>
      <c r="F22" s="33" t="s">
        <v>44</v>
      </c>
      <c r="G22" s="33" t="s">
        <v>45</v>
      </c>
      <c r="H22" s="33" t="s">
        <v>46</v>
      </c>
      <c r="I22" s="33" t="s">
        <v>47</v>
      </c>
      <c r="J22" s="54" t="s">
        <v>1</v>
      </c>
      <c r="K22" s="6"/>
      <c r="L22" s="6"/>
      <c r="M22" s="6"/>
    </row>
    <row r="23" spans="1:13" ht="17.25" customHeight="1" x14ac:dyDescent="0.25">
      <c r="A23" s="6"/>
      <c r="B23" s="37">
        <v>1</v>
      </c>
      <c r="C23" s="40" t="s">
        <v>91</v>
      </c>
      <c r="D23" s="37" t="s">
        <v>117</v>
      </c>
      <c r="E23" s="40" t="s">
        <v>58</v>
      </c>
      <c r="F23" s="37">
        <v>2</v>
      </c>
      <c r="G23" s="37" t="s">
        <v>37</v>
      </c>
      <c r="H23" s="41">
        <f>24.26/16</f>
        <v>1.5162500000000001</v>
      </c>
      <c r="I23" s="41">
        <f>H23*F23</f>
        <v>3.0325000000000002</v>
      </c>
      <c r="J23" s="55" t="s">
        <v>29</v>
      </c>
      <c r="K23" s="6"/>
      <c r="L23" s="6"/>
      <c r="M23" s="6"/>
    </row>
    <row r="24" spans="1:13" ht="17.25" customHeight="1" x14ac:dyDescent="0.25">
      <c r="A24" s="6"/>
      <c r="B24" s="37">
        <v>2</v>
      </c>
      <c r="C24" s="40" t="s">
        <v>92</v>
      </c>
      <c r="D24" s="37" t="s">
        <v>118</v>
      </c>
      <c r="E24" s="40" t="s">
        <v>76</v>
      </c>
      <c r="F24" s="37">
        <v>4</v>
      </c>
      <c r="G24" s="37" t="s">
        <v>37</v>
      </c>
      <c r="H24" s="41">
        <f>7.5/15</f>
        <v>0.5</v>
      </c>
      <c r="I24" s="41">
        <f>H24*F24</f>
        <v>2</v>
      </c>
      <c r="J24" s="55" t="s">
        <v>82</v>
      </c>
      <c r="K24" s="6"/>
      <c r="L24" s="6"/>
      <c r="M24" s="6"/>
    </row>
    <row r="25" spans="1:13" ht="17.25" customHeight="1" x14ac:dyDescent="0.25">
      <c r="A25" s="6"/>
      <c r="B25" s="37" t="s">
        <v>16</v>
      </c>
      <c r="C25" s="40" t="s">
        <v>93</v>
      </c>
      <c r="D25" s="37" t="s">
        <v>137</v>
      </c>
      <c r="E25" s="40" t="s">
        <v>61</v>
      </c>
      <c r="F25" s="37">
        <v>10</v>
      </c>
      <c r="G25" s="37" t="s">
        <v>37</v>
      </c>
      <c r="H25" s="41">
        <v>0.92</v>
      </c>
      <c r="I25" s="41">
        <f>H25*F25</f>
        <v>9.2000000000000011</v>
      </c>
      <c r="J25" s="56" t="s">
        <v>30</v>
      </c>
      <c r="K25" s="6"/>
      <c r="L25" s="6"/>
      <c r="M25" s="6"/>
    </row>
    <row r="26" spans="1:13" ht="17.25" customHeight="1" x14ac:dyDescent="0.25">
      <c r="A26" s="6"/>
      <c r="B26" s="37" t="s">
        <v>17</v>
      </c>
      <c r="C26" s="40" t="s">
        <v>84</v>
      </c>
      <c r="D26" s="37" t="s">
        <v>138</v>
      </c>
      <c r="E26" s="40" t="s">
        <v>85</v>
      </c>
      <c r="F26" s="37">
        <v>8</v>
      </c>
      <c r="G26" s="37" t="s">
        <v>37</v>
      </c>
      <c r="H26" s="41">
        <f>11.46/8</f>
        <v>1.4325000000000001</v>
      </c>
      <c r="I26" s="41">
        <f>H26*F26</f>
        <v>11.46</v>
      </c>
      <c r="J26" s="57" t="s">
        <v>83</v>
      </c>
      <c r="K26" s="6"/>
      <c r="L26" s="6"/>
      <c r="M26" s="6"/>
    </row>
    <row r="27" spans="1:13" ht="17.25" customHeight="1" x14ac:dyDescent="0.25">
      <c r="A27" s="6"/>
      <c r="B27" s="37">
        <v>5</v>
      </c>
      <c r="C27" s="40" t="s">
        <v>48</v>
      </c>
      <c r="D27" s="44" t="s">
        <v>137</v>
      </c>
      <c r="E27" s="45" t="s">
        <v>77</v>
      </c>
      <c r="F27" s="44">
        <v>1</v>
      </c>
      <c r="G27" s="37" t="s">
        <v>37</v>
      </c>
      <c r="H27" s="41">
        <v>42</v>
      </c>
      <c r="I27" s="41">
        <f>H27*F28</f>
        <v>168</v>
      </c>
      <c r="J27" s="55" t="s">
        <v>36</v>
      </c>
      <c r="K27" s="6"/>
      <c r="L27" s="6"/>
      <c r="M27" s="6"/>
    </row>
    <row r="28" spans="1:13" ht="17.25" customHeight="1" x14ac:dyDescent="0.25">
      <c r="A28" s="6"/>
      <c r="B28" s="37">
        <v>6</v>
      </c>
      <c r="C28" s="45" t="s">
        <v>152</v>
      </c>
      <c r="D28" s="37" t="s">
        <v>139</v>
      </c>
      <c r="E28" s="40" t="s">
        <v>42</v>
      </c>
      <c r="F28" s="37">
        <v>4</v>
      </c>
      <c r="G28" s="37" t="s">
        <v>37</v>
      </c>
      <c r="H28" s="41">
        <v>3.2</v>
      </c>
      <c r="I28" s="41">
        <f>H28*F29</f>
        <v>25.6</v>
      </c>
      <c r="J28" s="55" t="s">
        <v>147</v>
      </c>
      <c r="K28" s="6"/>
      <c r="L28" s="6"/>
      <c r="M28" s="6"/>
    </row>
    <row r="29" spans="1:13" ht="17.25" customHeight="1" x14ac:dyDescent="0.25">
      <c r="A29" s="6"/>
      <c r="B29" s="37">
        <v>7</v>
      </c>
      <c r="C29" s="40" t="s">
        <v>121</v>
      </c>
      <c r="D29" s="37" t="s">
        <v>81</v>
      </c>
      <c r="E29" s="40" t="s">
        <v>42</v>
      </c>
      <c r="F29" s="37">
        <v>8</v>
      </c>
      <c r="G29" s="37" t="s">
        <v>37</v>
      </c>
      <c r="H29" s="41">
        <f>9/200</f>
        <v>4.4999999999999998E-2</v>
      </c>
      <c r="I29" s="41">
        <f>H29*F30</f>
        <v>0.36</v>
      </c>
      <c r="J29" s="55" t="s">
        <v>87</v>
      </c>
      <c r="K29" s="6"/>
      <c r="L29" s="6"/>
      <c r="M29" s="6"/>
    </row>
    <row r="30" spans="1:13" ht="17.25" customHeight="1" x14ac:dyDescent="0.25">
      <c r="A30" s="6"/>
      <c r="B30" s="37">
        <v>8</v>
      </c>
      <c r="C30" s="40" t="s">
        <v>75</v>
      </c>
      <c r="D30" s="37" t="s">
        <v>81</v>
      </c>
      <c r="E30" s="40" t="s">
        <v>61</v>
      </c>
      <c r="F30" s="37">
        <v>8</v>
      </c>
      <c r="G30" s="37" t="s">
        <v>37</v>
      </c>
      <c r="H30" s="41">
        <f>47.51/20</f>
        <v>2.3754999999999997</v>
      </c>
      <c r="I30" s="41">
        <f>H30*F30</f>
        <v>19.003999999999998</v>
      </c>
      <c r="J30" s="58" t="s">
        <v>88</v>
      </c>
      <c r="K30" s="6"/>
      <c r="L30" s="6"/>
      <c r="M30" s="6"/>
    </row>
    <row r="31" spans="1:13" ht="17.25" customHeight="1" x14ac:dyDescent="0.25">
      <c r="A31" s="6"/>
      <c r="B31" s="37">
        <v>9</v>
      </c>
      <c r="C31" s="40" t="s">
        <v>39</v>
      </c>
      <c r="D31" s="37"/>
      <c r="E31" s="40"/>
      <c r="F31" s="40"/>
      <c r="G31" s="40"/>
      <c r="H31" s="61"/>
      <c r="I31" s="41">
        <v>70</v>
      </c>
      <c r="J31" s="59"/>
      <c r="K31" s="6"/>
      <c r="L31" s="6"/>
      <c r="M31" s="6"/>
    </row>
    <row r="32" spans="1:13" ht="20.25" customHeight="1" x14ac:dyDescent="0.25">
      <c r="A32" s="6"/>
      <c r="B32" s="40"/>
      <c r="C32" s="162" t="s">
        <v>38</v>
      </c>
      <c r="D32" s="162"/>
      <c r="E32" s="162"/>
      <c r="F32" s="162"/>
      <c r="G32" s="162"/>
      <c r="H32" s="162"/>
      <c r="I32" s="62">
        <f>SUM(I23:I31)</f>
        <v>308.65649999999999</v>
      </c>
      <c r="J32" s="59"/>
      <c r="K32" s="6"/>
      <c r="L32" s="6"/>
      <c r="M32" s="6"/>
    </row>
    <row r="33" spans="1:13" x14ac:dyDescent="0.25">
      <c r="A33" s="6"/>
      <c r="B33" s="63" t="s">
        <v>90</v>
      </c>
      <c r="C33" s="64"/>
      <c r="D33" s="64"/>
      <c r="E33" s="64"/>
      <c r="F33" s="64"/>
      <c r="G33" s="64"/>
      <c r="H33" s="64"/>
      <c r="I33" s="64"/>
      <c r="J33" s="60"/>
      <c r="K33" s="6"/>
      <c r="L33" s="6"/>
      <c r="M33" s="6"/>
    </row>
    <row r="34" spans="1:13" x14ac:dyDescent="0.25">
      <c r="A34" s="6"/>
      <c r="B34" s="6"/>
      <c r="C34" s="6"/>
      <c r="D34" s="6"/>
      <c r="E34" s="6"/>
      <c r="F34" s="6"/>
      <c r="G34" s="6"/>
      <c r="H34" s="6"/>
      <c r="I34" s="6"/>
      <c r="J34" s="21"/>
      <c r="K34" s="6"/>
      <c r="L34" s="6"/>
      <c r="M34" s="6"/>
    </row>
    <row r="35" spans="1:13" x14ac:dyDescent="0.25">
      <c r="A35" s="6"/>
      <c r="B35" s="6"/>
      <c r="C35" s="6"/>
      <c r="D35" s="6"/>
      <c r="E35" s="6"/>
      <c r="F35" s="6"/>
      <c r="G35" s="6"/>
      <c r="H35" s="6"/>
      <c r="I35" s="6"/>
      <c r="J35" s="21"/>
      <c r="K35" s="6"/>
      <c r="L35" s="6"/>
      <c r="M35" s="6"/>
    </row>
    <row r="36" spans="1:13" x14ac:dyDescent="0.25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</row>
    <row r="37" spans="1:13" x14ac:dyDescent="0.25">
      <c r="A37" s="6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</row>
    <row r="38" spans="1:13" x14ac:dyDescent="0.25">
      <c r="A38" s="6"/>
      <c r="B38" s="6"/>
      <c r="C38" s="19"/>
      <c r="D38" s="6"/>
      <c r="E38" s="6"/>
      <c r="F38" s="6"/>
      <c r="G38" s="6"/>
      <c r="H38" s="6"/>
      <c r="I38" s="6"/>
      <c r="J38" s="6"/>
      <c r="K38" s="6"/>
      <c r="L38" s="6"/>
      <c r="M38" s="6"/>
    </row>
    <row r="39" spans="1:13" x14ac:dyDescent="0.25">
      <c r="A39" s="6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</row>
    <row r="40" spans="1:13" x14ac:dyDescent="0.25">
      <c r="A40" s="6"/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</row>
    <row r="41" spans="1:13" x14ac:dyDescent="0.25">
      <c r="A41" s="6"/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</row>
    <row r="42" spans="1:13" x14ac:dyDescent="0.25">
      <c r="A42" s="6"/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</row>
    <row r="43" spans="1:13" x14ac:dyDescent="0.25">
      <c r="A43" s="6"/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</row>
    <row r="44" spans="1:13" x14ac:dyDescent="0.25">
      <c r="A44" s="6"/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</row>
    <row r="45" spans="1:13" x14ac:dyDescent="0.25">
      <c r="A45" s="6"/>
      <c r="B45" s="6"/>
      <c r="C45" s="6"/>
      <c r="D45" s="13"/>
      <c r="E45" s="6"/>
      <c r="F45" s="6"/>
      <c r="G45" s="6"/>
      <c r="H45" s="6"/>
      <c r="I45" s="13"/>
      <c r="J45" s="6"/>
      <c r="K45" s="6"/>
      <c r="L45" s="6"/>
      <c r="M45" s="6"/>
    </row>
    <row r="46" spans="1:13" x14ac:dyDescent="0.25">
      <c r="A46" s="6"/>
      <c r="B46" s="6"/>
      <c r="C46" s="6"/>
      <c r="D46" s="13"/>
      <c r="E46" s="6"/>
      <c r="F46" s="6"/>
      <c r="G46" s="6"/>
      <c r="H46" s="6"/>
      <c r="I46" s="13"/>
      <c r="J46" s="6"/>
      <c r="K46" s="6"/>
      <c r="L46" s="6"/>
      <c r="M46" s="6"/>
    </row>
    <row r="47" spans="1:13" x14ac:dyDescent="0.25">
      <c r="A47" s="6"/>
      <c r="B47" s="6"/>
      <c r="C47" s="6"/>
      <c r="D47" s="13"/>
      <c r="E47" s="6"/>
      <c r="F47" s="6"/>
      <c r="G47" s="6"/>
      <c r="H47" s="6"/>
      <c r="I47" s="13"/>
      <c r="J47" s="6"/>
      <c r="K47" s="6"/>
      <c r="L47" s="6"/>
      <c r="M47" s="6"/>
    </row>
    <row r="48" spans="1:13" x14ac:dyDescent="0.25">
      <c r="A48" s="6"/>
      <c r="B48" s="6"/>
      <c r="C48" s="6"/>
      <c r="D48" s="13"/>
      <c r="E48" s="6"/>
      <c r="F48" s="6"/>
      <c r="G48" s="6"/>
      <c r="H48" s="6"/>
      <c r="I48" s="13"/>
      <c r="J48" s="6"/>
      <c r="K48" s="6"/>
      <c r="L48" s="6"/>
      <c r="M48" s="6"/>
    </row>
    <row r="49" spans="1:13" x14ac:dyDescent="0.25">
      <c r="A49" s="6"/>
      <c r="B49" s="6"/>
      <c r="C49" s="6"/>
      <c r="D49" s="13"/>
      <c r="E49" s="6"/>
      <c r="F49" s="6"/>
      <c r="G49" s="6"/>
      <c r="H49" s="6"/>
      <c r="I49" s="13"/>
      <c r="J49" s="6"/>
      <c r="K49" s="6"/>
      <c r="L49" s="6"/>
      <c r="M49" s="6"/>
    </row>
    <row r="50" spans="1:13" x14ac:dyDescent="0.25">
      <c r="A50" s="6"/>
      <c r="B50" s="6"/>
      <c r="C50" s="6"/>
      <c r="D50" s="13"/>
      <c r="E50" s="6"/>
      <c r="F50" s="6"/>
      <c r="G50" s="6"/>
      <c r="H50" s="6"/>
      <c r="I50" s="13"/>
      <c r="J50" s="6"/>
      <c r="K50" s="6"/>
      <c r="L50" s="6"/>
      <c r="M50" s="6"/>
    </row>
    <row r="51" spans="1:13" x14ac:dyDescent="0.25">
      <c r="A51" s="6"/>
      <c r="B51" s="6"/>
      <c r="C51" s="6"/>
      <c r="D51" s="13"/>
      <c r="E51" s="6"/>
      <c r="F51" s="6"/>
      <c r="G51" s="6"/>
      <c r="H51" s="6"/>
      <c r="I51" s="13"/>
      <c r="J51" s="6"/>
      <c r="K51" s="6"/>
      <c r="L51" s="6"/>
      <c r="M51" s="6"/>
    </row>
    <row r="52" spans="1:13" x14ac:dyDescent="0.25">
      <c r="A52" s="6"/>
      <c r="B52" s="6"/>
      <c r="C52" s="6"/>
      <c r="D52" s="13"/>
      <c r="E52" s="6"/>
      <c r="F52" s="6"/>
      <c r="G52" s="6"/>
      <c r="H52" s="6"/>
      <c r="I52" s="13"/>
      <c r="J52" s="6"/>
      <c r="K52" s="6"/>
      <c r="L52" s="6"/>
      <c r="M52" s="6"/>
    </row>
    <row r="53" spans="1:13" x14ac:dyDescent="0.25">
      <c r="A53" s="6"/>
      <c r="B53" s="6"/>
      <c r="C53" s="6"/>
      <c r="D53" s="13"/>
      <c r="E53" s="6"/>
      <c r="F53" s="6"/>
      <c r="G53" s="6"/>
      <c r="H53" s="6"/>
      <c r="I53" s="13"/>
      <c r="J53" s="6"/>
      <c r="K53" s="6"/>
      <c r="L53" s="6"/>
      <c r="M53" s="6"/>
    </row>
    <row r="54" spans="1:13" x14ac:dyDescent="0.25">
      <c r="A54" s="6"/>
      <c r="B54" s="6"/>
      <c r="C54" s="6"/>
      <c r="D54" s="13"/>
      <c r="E54" s="6"/>
      <c r="F54" s="6"/>
      <c r="G54" s="6"/>
      <c r="H54" s="6"/>
      <c r="I54" s="13"/>
      <c r="J54" s="6"/>
      <c r="K54" s="6"/>
      <c r="L54" s="6"/>
      <c r="M54" s="6"/>
    </row>
    <row r="55" spans="1:13" x14ac:dyDescent="0.25">
      <c r="A55" s="6"/>
      <c r="B55" s="6"/>
      <c r="C55" s="6"/>
      <c r="D55" s="13"/>
      <c r="E55" s="6"/>
      <c r="F55" s="6"/>
      <c r="G55" s="6"/>
      <c r="H55" s="6"/>
      <c r="I55" s="13"/>
      <c r="J55" s="6"/>
      <c r="K55" s="6"/>
      <c r="L55" s="6"/>
      <c r="M55" s="6"/>
    </row>
    <row r="56" spans="1:13" x14ac:dyDescent="0.25">
      <c r="A56" s="6"/>
      <c r="B56" s="6"/>
      <c r="C56" s="6"/>
      <c r="D56" s="13"/>
      <c r="E56" s="6"/>
      <c r="F56" s="6"/>
      <c r="G56" s="6"/>
      <c r="H56" s="6"/>
      <c r="I56" s="13"/>
      <c r="J56" s="6"/>
      <c r="K56" s="6"/>
      <c r="L56" s="6"/>
      <c r="M56" s="6"/>
    </row>
    <row r="57" spans="1:13" x14ac:dyDescent="0.25">
      <c r="A57" s="6"/>
      <c r="B57" s="6"/>
      <c r="C57" s="6"/>
      <c r="D57" s="13"/>
      <c r="E57" s="6"/>
      <c r="F57" s="6"/>
      <c r="G57" s="6"/>
      <c r="H57" s="6"/>
      <c r="I57" s="13"/>
      <c r="J57" s="6"/>
      <c r="K57" s="6"/>
      <c r="L57" s="6"/>
      <c r="M57" s="6"/>
    </row>
    <row r="58" spans="1:13" x14ac:dyDescent="0.25">
      <c r="A58" s="6"/>
      <c r="B58" s="6"/>
      <c r="C58" s="6"/>
      <c r="D58" s="13"/>
      <c r="E58" s="6"/>
      <c r="F58" s="6"/>
      <c r="G58" s="6"/>
      <c r="H58" s="6"/>
      <c r="I58" s="13"/>
      <c r="J58" s="6"/>
      <c r="K58" s="6"/>
      <c r="L58" s="6"/>
      <c r="M58" s="6"/>
    </row>
    <row r="59" spans="1:13" x14ac:dyDescent="0.25">
      <c r="A59" s="6"/>
      <c r="B59" s="6"/>
      <c r="C59" s="6"/>
      <c r="D59" s="13"/>
      <c r="E59" s="6"/>
      <c r="F59" s="6"/>
      <c r="G59" s="6"/>
      <c r="H59" s="6"/>
      <c r="I59" s="13"/>
      <c r="J59" s="6"/>
      <c r="K59" s="6"/>
      <c r="L59" s="6"/>
      <c r="M59" s="6"/>
    </row>
    <row r="60" spans="1:13" x14ac:dyDescent="0.25">
      <c r="A60" s="6"/>
      <c r="B60" s="6"/>
      <c r="C60" s="6"/>
      <c r="D60" s="13"/>
      <c r="E60" s="6"/>
      <c r="F60" s="6"/>
      <c r="G60" s="6"/>
      <c r="H60" s="6"/>
      <c r="I60" s="13"/>
      <c r="J60" s="6"/>
      <c r="K60" s="6"/>
      <c r="L60" s="6"/>
      <c r="M60" s="6"/>
    </row>
    <row r="61" spans="1:13" x14ac:dyDescent="0.25">
      <c r="A61" s="6"/>
      <c r="B61" s="6"/>
      <c r="C61" s="6"/>
      <c r="D61" s="13"/>
      <c r="E61" s="6"/>
      <c r="F61" s="6"/>
      <c r="G61" s="6"/>
      <c r="H61" s="6"/>
      <c r="I61" s="13"/>
      <c r="J61" s="6"/>
      <c r="K61" s="6"/>
      <c r="L61" s="6"/>
      <c r="M61" s="6"/>
    </row>
    <row r="62" spans="1:13" x14ac:dyDescent="0.25">
      <c r="A62" s="6"/>
      <c r="B62" s="6"/>
      <c r="C62" s="6"/>
      <c r="D62" s="13"/>
      <c r="E62" s="6"/>
      <c r="F62" s="6"/>
      <c r="G62" s="6"/>
      <c r="H62" s="6"/>
      <c r="I62" s="13"/>
      <c r="J62" s="6"/>
      <c r="K62" s="6"/>
      <c r="L62" s="6"/>
      <c r="M62" s="6"/>
    </row>
    <row r="63" spans="1:13" x14ac:dyDescent="0.25">
      <c r="A63" s="6"/>
      <c r="B63" s="6"/>
      <c r="C63" s="6"/>
      <c r="D63" s="13"/>
      <c r="E63" s="6"/>
      <c r="F63" s="6"/>
      <c r="G63" s="6"/>
      <c r="H63" s="6"/>
      <c r="I63" s="13"/>
      <c r="J63" s="6"/>
      <c r="K63" s="6"/>
      <c r="L63" s="6"/>
      <c r="M63" s="6"/>
    </row>
    <row r="64" spans="1:13" x14ac:dyDescent="0.25">
      <c r="A64" s="6"/>
      <c r="B64" s="6"/>
      <c r="C64" s="6"/>
      <c r="D64" s="13"/>
      <c r="E64" s="6"/>
      <c r="F64" s="6"/>
      <c r="G64" s="6"/>
      <c r="H64" s="6"/>
      <c r="I64" s="13"/>
      <c r="J64" s="6"/>
      <c r="K64" s="6"/>
      <c r="L64" s="6"/>
      <c r="M64" s="6"/>
    </row>
    <row r="65" spans="1:13" x14ac:dyDescent="0.25">
      <c r="A65" s="6"/>
      <c r="B65" s="6"/>
      <c r="C65" s="6"/>
      <c r="D65" s="13"/>
      <c r="E65" s="6"/>
      <c r="F65" s="6"/>
      <c r="G65" s="6"/>
      <c r="H65" s="6"/>
      <c r="I65" s="13"/>
      <c r="J65" s="6"/>
      <c r="K65" s="6"/>
      <c r="L65" s="6"/>
      <c r="M65" s="6"/>
    </row>
    <row r="66" spans="1:13" x14ac:dyDescent="0.25">
      <c r="A66" s="6"/>
      <c r="B66" s="6"/>
      <c r="C66" s="6"/>
      <c r="D66" s="13"/>
      <c r="E66" s="6"/>
      <c r="F66" s="6"/>
      <c r="G66" s="6"/>
      <c r="H66" s="6"/>
      <c r="I66" s="13"/>
      <c r="J66" s="6"/>
      <c r="K66" s="6"/>
      <c r="L66" s="6"/>
      <c r="M66" s="6"/>
    </row>
    <row r="67" spans="1:13" x14ac:dyDescent="0.25">
      <c r="A67" s="6"/>
      <c r="B67" s="6"/>
      <c r="C67" s="6"/>
      <c r="D67" s="13"/>
      <c r="E67" s="6"/>
      <c r="F67" s="6"/>
      <c r="G67" s="6"/>
      <c r="H67" s="6"/>
      <c r="I67" s="13"/>
      <c r="J67" s="6"/>
      <c r="K67" s="6"/>
      <c r="L67" s="6"/>
      <c r="M67" s="6"/>
    </row>
    <row r="68" spans="1:13" x14ac:dyDescent="0.25">
      <c r="A68" s="6"/>
      <c r="B68" s="6"/>
      <c r="C68" s="6"/>
      <c r="D68" s="13"/>
      <c r="E68" s="6"/>
      <c r="F68" s="6"/>
      <c r="G68" s="6"/>
      <c r="H68" s="6"/>
      <c r="I68" s="13"/>
      <c r="J68" s="6"/>
      <c r="K68" s="6"/>
      <c r="L68" s="6"/>
      <c r="M68" s="6"/>
    </row>
    <row r="69" spans="1:13" x14ac:dyDescent="0.25">
      <c r="A69" s="6"/>
      <c r="B69" s="6"/>
      <c r="C69" s="6"/>
      <c r="D69" s="13"/>
      <c r="E69" s="6"/>
      <c r="F69" s="6"/>
      <c r="G69" s="6"/>
      <c r="H69" s="6"/>
      <c r="I69" s="13"/>
      <c r="J69" s="6"/>
      <c r="K69" s="6"/>
      <c r="L69" s="6"/>
      <c r="M69" s="6"/>
    </row>
    <row r="70" spans="1:13" x14ac:dyDescent="0.25">
      <c r="A70" s="6"/>
      <c r="B70" s="6"/>
      <c r="C70" s="6"/>
      <c r="D70" s="13"/>
      <c r="E70" s="6"/>
      <c r="F70" s="6"/>
      <c r="G70" s="6"/>
      <c r="H70" s="6"/>
      <c r="I70" s="13"/>
      <c r="J70" s="6"/>
      <c r="K70" s="6"/>
      <c r="L70" s="6"/>
      <c r="M70" s="6"/>
    </row>
    <row r="71" spans="1:13" x14ac:dyDescent="0.25">
      <c r="A71" s="6"/>
      <c r="B71" s="6"/>
      <c r="C71" s="6"/>
      <c r="D71" s="13"/>
      <c r="E71" s="6"/>
      <c r="F71" s="6"/>
      <c r="G71" s="6"/>
      <c r="H71" s="6"/>
      <c r="I71" s="13"/>
      <c r="J71" s="6"/>
      <c r="K71" s="6"/>
      <c r="L71" s="6"/>
      <c r="M71" s="6"/>
    </row>
    <row r="72" spans="1:13" x14ac:dyDescent="0.25">
      <c r="A72" s="6"/>
      <c r="B72" s="6"/>
      <c r="C72" s="6"/>
      <c r="D72" s="13"/>
      <c r="E72" s="6"/>
      <c r="F72" s="6"/>
      <c r="G72" s="6"/>
      <c r="H72" s="6"/>
      <c r="I72" s="13"/>
      <c r="J72" s="6"/>
      <c r="K72" s="6"/>
      <c r="L72" s="6"/>
      <c r="M72" s="6"/>
    </row>
    <row r="73" spans="1:13" x14ac:dyDescent="0.25">
      <c r="A73" s="6"/>
      <c r="B73" s="6"/>
      <c r="C73" s="6"/>
      <c r="D73" s="13"/>
      <c r="E73" s="6"/>
      <c r="F73" s="6"/>
      <c r="G73" s="6"/>
      <c r="H73" s="6"/>
      <c r="I73" s="13"/>
      <c r="J73" s="6"/>
      <c r="K73" s="6"/>
      <c r="L73" s="6"/>
      <c r="M73" s="6"/>
    </row>
    <row r="74" spans="1:13" x14ac:dyDescent="0.25">
      <c r="A74" s="6"/>
      <c r="B74" s="6"/>
      <c r="C74" s="6"/>
      <c r="D74" s="13"/>
      <c r="E74" s="6"/>
      <c r="F74" s="6"/>
      <c r="G74" s="6"/>
      <c r="H74" s="6"/>
      <c r="I74" s="13"/>
      <c r="J74" s="6"/>
      <c r="K74" s="6"/>
      <c r="L74" s="6"/>
      <c r="M74" s="6"/>
    </row>
    <row r="75" spans="1:13" x14ac:dyDescent="0.25">
      <c r="A75" s="6"/>
      <c r="B75" s="6"/>
      <c r="C75" s="6"/>
      <c r="D75" s="13"/>
      <c r="E75" s="6"/>
      <c r="F75" s="6"/>
      <c r="G75" s="6"/>
      <c r="H75" s="6"/>
      <c r="I75" s="13"/>
      <c r="J75" s="6"/>
      <c r="K75" s="6"/>
      <c r="L75" s="6"/>
      <c r="M75" s="6"/>
    </row>
    <row r="76" spans="1:13" x14ac:dyDescent="0.25">
      <c r="A76" s="6"/>
      <c r="B76" s="6"/>
      <c r="C76" s="6"/>
      <c r="D76" s="13"/>
      <c r="E76" s="6"/>
      <c r="F76" s="6"/>
      <c r="G76" s="6"/>
      <c r="H76" s="6"/>
      <c r="I76" s="13"/>
      <c r="J76" s="6"/>
      <c r="K76" s="6"/>
      <c r="L76" s="6"/>
      <c r="M76" s="6"/>
    </row>
    <row r="77" spans="1:13" x14ac:dyDescent="0.25">
      <c r="A77" s="6"/>
      <c r="B77" s="6"/>
      <c r="C77" s="6"/>
      <c r="D77" s="13"/>
      <c r="E77" s="6"/>
      <c r="F77" s="6"/>
      <c r="G77" s="6"/>
      <c r="H77" s="6"/>
      <c r="I77" s="13"/>
      <c r="J77" s="6"/>
      <c r="K77" s="6"/>
      <c r="L77" s="6"/>
      <c r="M77" s="6"/>
    </row>
    <row r="78" spans="1:13" x14ac:dyDescent="0.25">
      <c r="A78" s="6"/>
      <c r="B78" s="6"/>
      <c r="C78" s="6"/>
      <c r="D78" s="13"/>
      <c r="E78" s="6"/>
      <c r="F78" s="6"/>
      <c r="G78" s="6"/>
      <c r="H78" s="6"/>
      <c r="I78" s="13"/>
      <c r="J78" s="6"/>
      <c r="K78" s="6"/>
      <c r="L78" s="6"/>
      <c r="M78" s="6"/>
    </row>
    <row r="79" spans="1:13" x14ac:dyDescent="0.25">
      <c r="A79" s="6"/>
      <c r="B79" s="6"/>
      <c r="C79" s="6"/>
      <c r="D79" s="13"/>
      <c r="E79" s="6"/>
      <c r="F79" s="6"/>
      <c r="G79" s="6"/>
      <c r="H79" s="6"/>
      <c r="I79" s="13"/>
      <c r="J79" s="6"/>
      <c r="K79" s="6"/>
      <c r="L79" s="6"/>
      <c r="M79" s="6"/>
    </row>
    <row r="80" spans="1:13" x14ac:dyDescent="0.25">
      <c r="A80" s="6"/>
      <c r="B80" s="6"/>
      <c r="C80" s="6"/>
      <c r="D80" s="13"/>
      <c r="E80" s="6"/>
      <c r="F80" s="6"/>
      <c r="G80" s="6"/>
      <c r="H80" s="6"/>
      <c r="I80" s="13"/>
      <c r="J80" s="6"/>
      <c r="K80" s="6"/>
      <c r="L80" s="6"/>
      <c r="M80" s="6"/>
    </row>
    <row r="81" spans="1:13" x14ac:dyDescent="0.25">
      <c r="A81" s="6"/>
      <c r="B81" s="6"/>
      <c r="C81" s="6"/>
      <c r="D81" s="13"/>
      <c r="E81" s="6"/>
      <c r="F81" s="6"/>
      <c r="G81" s="6"/>
      <c r="H81" s="6"/>
      <c r="I81" s="13"/>
      <c r="J81" s="6"/>
      <c r="K81" s="6"/>
      <c r="L81" s="6"/>
      <c r="M81" s="6"/>
    </row>
    <row r="82" spans="1:13" x14ac:dyDescent="0.25">
      <c r="A82" s="6"/>
      <c r="B82" s="6"/>
      <c r="C82" s="6"/>
      <c r="D82" s="13"/>
      <c r="E82" s="6"/>
      <c r="F82" s="6"/>
      <c r="G82" s="6"/>
      <c r="H82" s="6"/>
      <c r="I82" s="13"/>
      <c r="J82" s="6"/>
      <c r="K82" s="6"/>
      <c r="L82" s="6"/>
      <c r="M82" s="6"/>
    </row>
    <row r="83" spans="1:13" x14ac:dyDescent="0.25">
      <c r="A83" s="6"/>
      <c r="B83" s="6"/>
      <c r="C83" s="6"/>
      <c r="D83" s="13"/>
      <c r="E83" s="6"/>
      <c r="F83" s="6"/>
      <c r="G83" s="6"/>
      <c r="H83" s="6"/>
      <c r="I83" s="13"/>
      <c r="J83" s="6"/>
      <c r="K83" s="6"/>
      <c r="L83" s="6"/>
      <c r="M83" s="6"/>
    </row>
    <row r="84" spans="1:13" x14ac:dyDescent="0.25">
      <c r="A84" s="6"/>
      <c r="B84" s="6"/>
      <c r="C84" s="6"/>
      <c r="D84" s="13"/>
      <c r="E84" s="6"/>
      <c r="F84" s="6"/>
      <c r="G84" s="6"/>
      <c r="H84" s="6"/>
      <c r="I84" s="13"/>
      <c r="J84" s="6"/>
      <c r="K84" s="6"/>
      <c r="L84" s="6"/>
      <c r="M84" s="6"/>
    </row>
    <row r="85" spans="1:13" x14ac:dyDescent="0.25">
      <c r="A85" s="6"/>
      <c r="B85" s="6"/>
      <c r="C85" s="6"/>
      <c r="D85" s="13"/>
      <c r="E85" s="6"/>
      <c r="F85" s="6"/>
      <c r="G85" s="6"/>
      <c r="H85" s="6"/>
      <c r="I85" s="13"/>
      <c r="J85" s="6"/>
      <c r="K85" s="6"/>
      <c r="L85" s="6"/>
      <c r="M85" s="6"/>
    </row>
    <row r="86" spans="1:13" x14ac:dyDescent="0.25">
      <c r="A86" s="6"/>
      <c r="B86" s="6"/>
      <c r="C86" s="6"/>
      <c r="D86" s="13"/>
      <c r="E86" s="6"/>
      <c r="F86" s="6"/>
      <c r="G86" s="6"/>
      <c r="H86" s="6"/>
      <c r="I86" s="13"/>
      <c r="J86" s="6"/>
      <c r="K86" s="6"/>
      <c r="L86" s="6"/>
      <c r="M86" s="6"/>
    </row>
    <row r="87" spans="1:13" x14ac:dyDescent="0.25">
      <c r="A87" s="6"/>
      <c r="B87" s="6"/>
      <c r="C87" s="6"/>
      <c r="D87" s="13"/>
      <c r="E87" s="6"/>
      <c r="F87" s="6"/>
      <c r="G87" s="6"/>
      <c r="H87" s="6"/>
      <c r="I87" s="13"/>
      <c r="J87" s="6"/>
      <c r="K87" s="6"/>
      <c r="L87" s="6"/>
      <c r="M87" s="6"/>
    </row>
    <row r="88" spans="1:13" x14ac:dyDescent="0.25">
      <c r="A88" s="6"/>
      <c r="B88" s="6"/>
      <c r="C88" s="6"/>
      <c r="D88" s="13"/>
      <c r="E88" s="6"/>
      <c r="F88" s="6"/>
      <c r="G88" s="6"/>
      <c r="H88" s="6"/>
      <c r="I88" s="13"/>
      <c r="J88" s="6"/>
      <c r="K88" s="6"/>
      <c r="L88" s="6"/>
      <c r="M88" s="6"/>
    </row>
    <row r="89" spans="1:13" x14ac:dyDescent="0.25">
      <c r="A89" s="6"/>
      <c r="B89" s="6"/>
      <c r="C89" s="6"/>
      <c r="D89" s="13"/>
      <c r="E89" s="6"/>
      <c r="F89" s="6"/>
      <c r="G89" s="6"/>
      <c r="H89" s="6"/>
      <c r="I89" s="13"/>
      <c r="J89" s="6"/>
      <c r="K89" s="6"/>
      <c r="L89" s="6"/>
      <c r="M89" s="6"/>
    </row>
    <row r="90" spans="1:13" x14ac:dyDescent="0.25">
      <c r="A90" s="6"/>
      <c r="B90" s="6"/>
      <c r="C90" s="6"/>
      <c r="D90" s="13"/>
      <c r="E90" s="6"/>
      <c r="F90" s="6"/>
      <c r="G90" s="6"/>
      <c r="H90" s="6"/>
      <c r="I90" s="13"/>
      <c r="J90" s="6"/>
      <c r="K90" s="6"/>
      <c r="L90" s="6"/>
      <c r="M90" s="6"/>
    </row>
    <row r="91" spans="1:13" x14ac:dyDescent="0.25">
      <c r="A91" s="6"/>
      <c r="B91" s="6"/>
      <c r="C91" s="6"/>
      <c r="D91" s="13"/>
      <c r="E91" s="6"/>
      <c r="F91" s="6"/>
      <c r="G91" s="6"/>
      <c r="H91" s="6"/>
      <c r="I91" s="13"/>
      <c r="J91" s="6"/>
      <c r="K91" s="6"/>
      <c r="L91" s="6"/>
      <c r="M91" s="6"/>
    </row>
    <row r="92" spans="1:13" x14ac:dyDescent="0.25">
      <c r="A92" s="6"/>
      <c r="B92" s="6"/>
      <c r="C92" s="6"/>
      <c r="D92" s="13"/>
      <c r="E92" s="6"/>
      <c r="F92" s="6"/>
      <c r="G92" s="6"/>
      <c r="H92" s="6"/>
      <c r="I92" s="13"/>
      <c r="J92" s="6"/>
      <c r="K92" s="6"/>
      <c r="L92" s="6"/>
      <c r="M92" s="6"/>
    </row>
    <row r="93" spans="1:13" x14ac:dyDescent="0.25">
      <c r="A93" s="6"/>
      <c r="B93" s="6"/>
      <c r="C93" s="6"/>
      <c r="D93" s="13"/>
      <c r="E93" s="6"/>
      <c r="F93" s="6"/>
      <c r="G93" s="6"/>
      <c r="H93" s="6"/>
      <c r="I93" s="13"/>
      <c r="J93" s="6"/>
      <c r="K93" s="6"/>
      <c r="L93" s="6"/>
      <c r="M93" s="6"/>
    </row>
    <row r="94" spans="1:13" x14ac:dyDescent="0.25">
      <c r="A94" s="6"/>
      <c r="B94" s="6"/>
      <c r="C94" s="6"/>
      <c r="D94" s="13"/>
      <c r="E94" s="6"/>
      <c r="F94" s="6"/>
      <c r="G94" s="6"/>
      <c r="H94" s="6"/>
      <c r="I94" s="13"/>
      <c r="J94" s="6"/>
      <c r="K94" s="6"/>
      <c r="L94" s="6"/>
      <c r="M94" s="6"/>
    </row>
    <row r="95" spans="1:13" x14ac:dyDescent="0.25">
      <c r="A95" s="6"/>
      <c r="B95" s="6"/>
      <c r="C95" s="6"/>
      <c r="D95" s="13"/>
      <c r="E95" s="6"/>
      <c r="F95" s="6"/>
      <c r="G95" s="6"/>
      <c r="H95" s="6"/>
      <c r="I95" s="13"/>
      <c r="J95" s="6"/>
      <c r="K95" s="6"/>
      <c r="L95" s="6"/>
      <c r="M95" s="6"/>
    </row>
    <row r="96" spans="1:13" x14ac:dyDescent="0.25">
      <c r="A96" s="6"/>
      <c r="B96" s="6"/>
      <c r="C96" s="6"/>
      <c r="D96" s="13"/>
      <c r="E96" s="6"/>
      <c r="F96" s="6"/>
      <c r="G96" s="6"/>
      <c r="H96" s="6"/>
      <c r="I96" s="13"/>
      <c r="J96" s="6"/>
      <c r="K96" s="6"/>
      <c r="L96" s="6"/>
      <c r="M96" s="6"/>
    </row>
    <row r="97" spans="1:13" x14ac:dyDescent="0.25">
      <c r="A97" s="6"/>
      <c r="B97" s="6"/>
      <c r="C97" s="6"/>
      <c r="D97" s="13"/>
      <c r="E97" s="6"/>
      <c r="F97" s="6"/>
      <c r="G97" s="6"/>
      <c r="H97" s="6"/>
      <c r="I97" s="13"/>
      <c r="J97" s="6"/>
      <c r="K97" s="6"/>
      <c r="L97" s="6"/>
      <c r="M97" s="6"/>
    </row>
    <row r="98" spans="1:13" x14ac:dyDescent="0.25">
      <c r="A98" s="6"/>
      <c r="B98" s="6"/>
      <c r="C98" s="6"/>
      <c r="D98" s="13"/>
      <c r="E98" s="6"/>
      <c r="F98" s="6"/>
      <c r="G98" s="6"/>
      <c r="H98" s="6"/>
      <c r="I98" s="13"/>
      <c r="J98" s="6"/>
      <c r="K98" s="6"/>
      <c r="L98" s="6"/>
      <c r="M98" s="6"/>
    </row>
    <row r="99" spans="1:13" x14ac:dyDescent="0.25">
      <c r="A99" s="6"/>
      <c r="B99" s="6"/>
      <c r="C99" s="6"/>
      <c r="D99" s="13"/>
      <c r="E99" s="6"/>
      <c r="F99" s="6"/>
      <c r="G99" s="6"/>
      <c r="H99" s="6"/>
      <c r="I99" s="13"/>
      <c r="J99" s="6"/>
      <c r="K99" s="6"/>
      <c r="L99" s="6"/>
      <c r="M99" s="6"/>
    </row>
    <row r="100" spans="1:13" x14ac:dyDescent="0.25">
      <c r="A100" s="6"/>
      <c r="B100" s="6"/>
      <c r="C100" s="6"/>
      <c r="D100" s="13"/>
      <c r="E100" s="6"/>
      <c r="F100" s="6"/>
      <c r="G100" s="6"/>
      <c r="H100" s="6"/>
      <c r="I100" s="13"/>
      <c r="J100" s="6"/>
      <c r="K100" s="6"/>
      <c r="L100" s="6"/>
      <c r="M100" s="6"/>
    </row>
    <row r="101" spans="1:13" x14ac:dyDescent="0.25">
      <c r="A101" s="6"/>
      <c r="B101" s="6"/>
      <c r="C101" s="6"/>
      <c r="D101" s="13"/>
      <c r="E101" s="6"/>
      <c r="F101" s="6"/>
      <c r="G101" s="6"/>
      <c r="H101" s="6"/>
      <c r="I101" s="13"/>
      <c r="J101" s="6"/>
      <c r="K101" s="6"/>
      <c r="L101" s="6"/>
      <c r="M101" s="6"/>
    </row>
    <row r="102" spans="1:13" x14ac:dyDescent="0.25">
      <c r="A102" s="6"/>
      <c r="B102" s="6"/>
      <c r="C102" s="6"/>
      <c r="D102" s="13"/>
      <c r="E102" s="6"/>
      <c r="F102" s="6"/>
      <c r="G102" s="6"/>
      <c r="H102" s="6"/>
      <c r="I102" s="13"/>
      <c r="J102" s="6"/>
      <c r="K102" s="6"/>
      <c r="L102" s="6"/>
      <c r="M102" s="6"/>
    </row>
    <row r="103" spans="1:13" x14ac:dyDescent="0.25">
      <c r="A103" s="6"/>
      <c r="B103" s="6"/>
      <c r="C103" s="6"/>
      <c r="D103" s="13"/>
      <c r="E103" s="6"/>
      <c r="F103" s="6"/>
      <c r="G103" s="6"/>
      <c r="H103" s="6"/>
      <c r="I103" s="13"/>
      <c r="J103" s="6"/>
      <c r="K103" s="6"/>
      <c r="L103" s="6"/>
      <c r="M103" s="6"/>
    </row>
    <row r="104" spans="1:13" x14ac:dyDescent="0.25">
      <c r="A104" s="6"/>
      <c r="B104" s="6"/>
      <c r="C104" s="6"/>
      <c r="D104" s="13"/>
      <c r="E104" s="6"/>
      <c r="F104" s="6"/>
      <c r="G104" s="6"/>
      <c r="H104" s="6"/>
      <c r="I104" s="13"/>
      <c r="J104" s="6"/>
      <c r="K104" s="6"/>
      <c r="L104" s="6"/>
      <c r="M104" s="6"/>
    </row>
    <row r="105" spans="1:13" x14ac:dyDescent="0.25">
      <c r="A105" s="6"/>
      <c r="B105" s="6"/>
      <c r="C105" s="6"/>
      <c r="D105" s="13"/>
      <c r="E105" s="6"/>
      <c r="F105" s="6"/>
      <c r="G105" s="6"/>
      <c r="H105" s="6"/>
      <c r="I105" s="13"/>
      <c r="J105" s="6"/>
      <c r="K105" s="6"/>
      <c r="L105" s="6"/>
      <c r="M105" s="6"/>
    </row>
    <row r="106" spans="1:13" x14ac:dyDescent="0.25">
      <c r="A106" s="6"/>
      <c r="B106" s="6"/>
      <c r="C106" s="6"/>
      <c r="D106" s="13"/>
      <c r="E106" s="6"/>
      <c r="F106" s="6"/>
      <c r="G106" s="6"/>
      <c r="H106" s="6"/>
      <c r="I106" s="13"/>
      <c r="J106" s="6"/>
      <c r="K106" s="6"/>
      <c r="L106" s="6"/>
      <c r="M106" s="6"/>
    </row>
    <row r="107" spans="1:13" x14ac:dyDescent="0.25">
      <c r="A107" s="6"/>
      <c r="B107" s="6"/>
      <c r="C107" s="6"/>
      <c r="D107" s="13"/>
      <c r="E107" s="6"/>
      <c r="F107" s="6"/>
      <c r="G107" s="6"/>
      <c r="H107" s="6"/>
      <c r="I107" s="13"/>
      <c r="J107" s="6"/>
      <c r="K107" s="6"/>
      <c r="L107" s="6"/>
      <c r="M107" s="6"/>
    </row>
    <row r="108" spans="1:13" x14ac:dyDescent="0.25">
      <c r="A108" s="6"/>
      <c r="B108" s="6"/>
      <c r="C108" s="6"/>
      <c r="D108" s="13"/>
      <c r="E108" s="6"/>
      <c r="F108" s="6"/>
      <c r="G108" s="6"/>
      <c r="H108" s="6"/>
      <c r="I108" s="13"/>
      <c r="J108" s="6"/>
      <c r="K108" s="6"/>
      <c r="L108" s="6"/>
      <c r="M108" s="6"/>
    </row>
    <row r="109" spans="1:13" x14ac:dyDescent="0.25">
      <c r="A109" s="6"/>
      <c r="B109" s="6"/>
      <c r="C109" s="6"/>
      <c r="D109" s="13"/>
      <c r="E109" s="6"/>
      <c r="F109" s="6"/>
      <c r="G109" s="6"/>
      <c r="H109" s="6"/>
      <c r="I109" s="13"/>
      <c r="J109" s="6"/>
      <c r="K109" s="6"/>
      <c r="L109" s="6"/>
      <c r="M109" s="6"/>
    </row>
    <row r="110" spans="1:13" x14ac:dyDescent="0.25">
      <c r="A110" s="6"/>
      <c r="B110" s="6"/>
      <c r="C110" s="6"/>
      <c r="D110" s="13"/>
      <c r="E110" s="6"/>
      <c r="F110" s="6"/>
      <c r="G110" s="6"/>
      <c r="H110" s="6"/>
      <c r="I110" s="13"/>
      <c r="J110" s="6"/>
      <c r="K110" s="6"/>
      <c r="L110" s="6"/>
      <c r="M110" s="6"/>
    </row>
    <row r="111" spans="1:13" x14ac:dyDescent="0.25">
      <c r="A111" s="6"/>
      <c r="B111" s="6"/>
      <c r="C111" s="6"/>
      <c r="D111" s="13"/>
      <c r="E111" s="6"/>
      <c r="F111" s="6"/>
      <c r="G111" s="6"/>
      <c r="H111" s="6"/>
      <c r="I111" s="13"/>
      <c r="J111" s="6"/>
      <c r="K111" s="6"/>
      <c r="L111" s="6"/>
      <c r="M111" s="6"/>
    </row>
    <row r="112" spans="1:13" x14ac:dyDescent="0.25">
      <c r="A112" s="6"/>
      <c r="B112" s="6"/>
      <c r="C112" s="6"/>
      <c r="D112" s="13"/>
      <c r="E112" s="6"/>
      <c r="F112" s="6"/>
      <c r="G112" s="6"/>
      <c r="H112" s="6"/>
      <c r="I112" s="13"/>
      <c r="J112" s="6"/>
      <c r="K112" s="6"/>
      <c r="L112" s="6"/>
      <c r="M112" s="6"/>
    </row>
    <row r="113" spans="1:13" x14ac:dyDescent="0.25">
      <c r="A113" s="6"/>
      <c r="B113" s="6"/>
      <c r="C113" s="6"/>
      <c r="D113" s="13"/>
      <c r="E113" s="6"/>
      <c r="F113" s="6"/>
      <c r="G113" s="6"/>
      <c r="H113" s="6"/>
      <c r="I113" s="13"/>
      <c r="J113" s="6"/>
      <c r="K113" s="6"/>
      <c r="L113" s="6"/>
      <c r="M113" s="6"/>
    </row>
    <row r="114" spans="1:13" x14ac:dyDescent="0.25">
      <c r="A114" s="6"/>
      <c r="B114" s="6"/>
      <c r="C114" s="6"/>
      <c r="D114" s="13"/>
      <c r="E114" s="6"/>
      <c r="F114" s="6"/>
      <c r="G114" s="6"/>
      <c r="H114" s="6"/>
      <c r="I114" s="13"/>
      <c r="J114" s="6"/>
      <c r="K114" s="6"/>
      <c r="L114" s="6"/>
      <c r="M114" s="6"/>
    </row>
    <row r="115" spans="1:13" x14ac:dyDescent="0.25">
      <c r="A115" s="6"/>
      <c r="B115" s="6"/>
      <c r="C115" s="6"/>
      <c r="D115" s="13"/>
      <c r="E115" s="6"/>
      <c r="F115" s="6"/>
      <c r="G115" s="6"/>
      <c r="H115" s="6"/>
      <c r="I115" s="13"/>
      <c r="J115" s="6"/>
      <c r="K115" s="6"/>
      <c r="L115" s="6"/>
      <c r="M115" s="6"/>
    </row>
    <row r="116" spans="1:13" x14ac:dyDescent="0.25">
      <c r="A116" s="6"/>
      <c r="B116" s="6"/>
      <c r="C116" s="6"/>
      <c r="D116" s="13"/>
      <c r="E116" s="6"/>
      <c r="F116" s="6"/>
      <c r="G116" s="6"/>
      <c r="H116" s="6"/>
      <c r="I116" s="13"/>
      <c r="J116" s="6"/>
      <c r="K116" s="6"/>
      <c r="L116" s="6"/>
      <c r="M116" s="6"/>
    </row>
    <row r="117" spans="1:13" x14ac:dyDescent="0.25">
      <c r="A117" s="6"/>
      <c r="B117" s="6"/>
      <c r="C117" s="6"/>
      <c r="D117" s="13"/>
      <c r="E117" s="6"/>
      <c r="F117" s="6"/>
      <c r="G117" s="6"/>
      <c r="H117" s="6"/>
      <c r="I117" s="13"/>
      <c r="J117" s="6"/>
      <c r="K117" s="6"/>
      <c r="L117" s="6"/>
      <c r="M117" s="6"/>
    </row>
    <row r="118" spans="1:13" x14ac:dyDescent="0.25">
      <c r="A118" s="6"/>
      <c r="B118" s="6"/>
      <c r="C118" s="6"/>
      <c r="D118" s="13"/>
      <c r="E118" s="6"/>
      <c r="F118" s="6"/>
      <c r="G118" s="6"/>
      <c r="H118" s="6"/>
      <c r="I118" s="13"/>
      <c r="J118" s="6"/>
      <c r="K118" s="6"/>
      <c r="L118" s="6"/>
      <c r="M118" s="6"/>
    </row>
    <row r="119" spans="1:13" x14ac:dyDescent="0.25">
      <c r="A119" s="6"/>
      <c r="B119" s="6"/>
      <c r="C119" s="6"/>
      <c r="D119" s="13"/>
      <c r="E119" s="6"/>
      <c r="F119" s="6"/>
      <c r="G119" s="6"/>
      <c r="H119" s="6"/>
      <c r="I119" s="13"/>
      <c r="J119" s="6"/>
      <c r="K119" s="6"/>
      <c r="L119" s="6"/>
      <c r="M119" s="6"/>
    </row>
    <row r="120" spans="1:13" x14ac:dyDescent="0.25">
      <c r="A120" s="6"/>
      <c r="B120" s="6"/>
      <c r="C120" s="6"/>
      <c r="D120" s="13"/>
      <c r="E120" s="6"/>
      <c r="F120" s="6"/>
      <c r="G120" s="6"/>
      <c r="H120" s="6"/>
      <c r="I120" s="13"/>
      <c r="J120" s="6"/>
      <c r="K120" s="6"/>
      <c r="L120" s="6"/>
      <c r="M120" s="6"/>
    </row>
    <row r="121" spans="1:13" x14ac:dyDescent="0.25">
      <c r="A121" s="6"/>
      <c r="B121" s="6"/>
      <c r="C121" s="6"/>
      <c r="D121" s="13"/>
      <c r="E121" s="6"/>
      <c r="F121" s="6"/>
      <c r="G121" s="6"/>
      <c r="H121" s="6"/>
      <c r="I121" s="13"/>
      <c r="J121" s="6"/>
      <c r="K121" s="6"/>
      <c r="L121" s="6"/>
      <c r="M121" s="6"/>
    </row>
    <row r="122" spans="1:13" x14ac:dyDescent="0.25">
      <c r="A122" s="6"/>
      <c r="B122" s="6"/>
      <c r="C122" s="6"/>
      <c r="D122" s="13"/>
      <c r="E122" s="6"/>
      <c r="F122" s="6"/>
      <c r="G122" s="6"/>
      <c r="H122" s="6"/>
      <c r="I122" s="13"/>
      <c r="J122" s="6"/>
      <c r="K122" s="6"/>
      <c r="L122" s="6"/>
      <c r="M122" s="6"/>
    </row>
    <row r="123" spans="1:13" x14ac:dyDescent="0.25">
      <c r="A123" s="6"/>
      <c r="B123" s="6"/>
      <c r="C123" s="6"/>
      <c r="D123" s="13"/>
      <c r="E123" s="6"/>
      <c r="F123" s="6"/>
      <c r="G123" s="6"/>
      <c r="H123" s="6"/>
      <c r="I123" s="13"/>
      <c r="J123" s="6"/>
      <c r="K123" s="6"/>
      <c r="L123" s="6"/>
      <c r="M123" s="6"/>
    </row>
    <row r="124" spans="1:13" x14ac:dyDescent="0.25">
      <c r="A124" s="6"/>
      <c r="B124" s="6"/>
      <c r="C124" s="6"/>
      <c r="D124" s="13"/>
      <c r="E124" s="6"/>
      <c r="F124" s="6"/>
      <c r="G124" s="6"/>
      <c r="H124" s="6"/>
      <c r="I124" s="13"/>
      <c r="J124" s="6"/>
      <c r="K124" s="6"/>
      <c r="L124" s="6"/>
      <c r="M124" s="6"/>
    </row>
    <row r="125" spans="1:13" x14ac:dyDescent="0.25">
      <c r="A125" s="6"/>
      <c r="B125" s="6"/>
      <c r="C125" s="6"/>
      <c r="D125" s="13"/>
      <c r="E125" s="6"/>
      <c r="F125" s="6"/>
      <c r="G125" s="6"/>
      <c r="H125" s="6"/>
      <c r="I125" s="13"/>
      <c r="J125" s="6"/>
      <c r="K125" s="6"/>
      <c r="L125" s="6"/>
      <c r="M125" s="6"/>
    </row>
    <row r="126" spans="1:13" x14ac:dyDescent="0.25">
      <c r="A126" s="6"/>
      <c r="B126" s="6"/>
      <c r="C126" s="6"/>
      <c r="D126" s="13"/>
      <c r="E126" s="6"/>
      <c r="F126" s="6"/>
      <c r="G126" s="6"/>
      <c r="H126" s="6"/>
      <c r="I126" s="13"/>
      <c r="J126" s="6"/>
      <c r="K126" s="6"/>
      <c r="L126" s="6"/>
      <c r="M126" s="6"/>
    </row>
    <row r="127" spans="1:13" x14ac:dyDescent="0.25">
      <c r="A127" s="6"/>
      <c r="B127" s="6"/>
      <c r="C127" s="6"/>
      <c r="D127" s="13"/>
      <c r="E127" s="6"/>
      <c r="F127" s="6"/>
      <c r="G127" s="6"/>
      <c r="H127" s="6"/>
      <c r="I127" s="13"/>
      <c r="J127" s="6"/>
      <c r="K127" s="6"/>
      <c r="L127" s="6"/>
      <c r="M127" s="6"/>
    </row>
    <row r="128" spans="1:13" x14ac:dyDescent="0.25">
      <c r="A128" s="6"/>
      <c r="B128" s="6"/>
      <c r="C128" s="6"/>
      <c r="D128" s="13"/>
      <c r="E128" s="6"/>
      <c r="F128" s="6"/>
      <c r="G128" s="6"/>
      <c r="H128" s="6"/>
      <c r="I128" s="13"/>
      <c r="J128" s="6"/>
      <c r="K128" s="6"/>
      <c r="L128" s="6"/>
      <c r="M128" s="6"/>
    </row>
    <row r="129" spans="1:13" x14ac:dyDescent="0.25">
      <c r="A129" s="6"/>
      <c r="B129" s="6"/>
      <c r="C129" s="6"/>
      <c r="D129" s="13"/>
      <c r="E129" s="6"/>
      <c r="F129" s="6"/>
      <c r="G129" s="6"/>
      <c r="H129" s="6"/>
      <c r="I129" s="13"/>
      <c r="J129" s="6"/>
      <c r="K129" s="6"/>
      <c r="L129" s="6"/>
      <c r="M129" s="6"/>
    </row>
    <row r="130" spans="1:13" x14ac:dyDescent="0.25">
      <c r="A130" s="6"/>
      <c r="B130" s="6"/>
      <c r="C130" s="6"/>
      <c r="D130" s="13"/>
      <c r="E130" s="6"/>
      <c r="F130" s="6"/>
      <c r="G130" s="6"/>
      <c r="H130" s="6"/>
      <c r="I130" s="13"/>
      <c r="J130" s="6"/>
      <c r="K130" s="6"/>
      <c r="L130" s="6"/>
      <c r="M130" s="6"/>
    </row>
    <row r="131" spans="1:13" x14ac:dyDescent="0.25">
      <c r="A131" s="6"/>
      <c r="B131" s="6"/>
      <c r="C131" s="6"/>
      <c r="D131" s="13"/>
      <c r="E131" s="6"/>
      <c r="F131" s="6"/>
      <c r="G131" s="6"/>
      <c r="H131" s="6"/>
      <c r="I131" s="13"/>
      <c r="J131" s="6"/>
      <c r="K131" s="6"/>
      <c r="L131" s="6"/>
      <c r="M131" s="6"/>
    </row>
    <row r="132" spans="1:13" x14ac:dyDescent="0.25">
      <c r="A132" s="6"/>
      <c r="B132" s="6"/>
      <c r="C132" s="6"/>
      <c r="D132" s="13"/>
      <c r="E132" s="6"/>
      <c r="F132" s="6"/>
      <c r="G132" s="6"/>
      <c r="H132" s="6"/>
      <c r="I132" s="13"/>
      <c r="J132" s="6"/>
      <c r="K132" s="6"/>
      <c r="L132" s="6"/>
      <c r="M132" s="6"/>
    </row>
    <row r="133" spans="1:13" x14ac:dyDescent="0.25">
      <c r="A133" s="6"/>
      <c r="B133" s="6"/>
      <c r="C133" s="6"/>
      <c r="D133" s="13"/>
      <c r="E133" s="6"/>
      <c r="F133" s="6"/>
      <c r="G133" s="6"/>
      <c r="H133" s="6"/>
      <c r="I133" s="13"/>
      <c r="J133" s="6"/>
      <c r="K133" s="6"/>
      <c r="L133" s="6"/>
      <c r="M133" s="6"/>
    </row>
    <row r="134" spans="1:13" x14ac:dyDescent="0.25">
      <c r="A134" s="6"/>
      <c r="B134" s="6"/>
      <c r="C134" s="6"/>
      <c r="D134" s="13"/>
      <c r="E134" s="6"/>
      <c r="F134" s="6"/>
      <c r="G134" s="6"/>
      <c r="H134" s="6"/>
      <c r="I134" s="13"/>
      <c r="J134" s="6"/>
      <c r="K134" s="6"/>
      <c r="L134" s="6"/>
      <c r="M134" s="6"/>
    </row>
    <row r="135" spans="1:13" x14ac:dyDescent="0.25">
      <c r="A135" s="6"/>
      <c r="B135" s="6"/>
      <c r="C135" s="6"/>
      <c r="D135" s="13"/>
      <c r="E135" s="6"/>
      <c r="F135" s="6"/>
      <c r="G135" s="6"/>
      <c r="H135" s="6"/>
      <c r="I135" s="13"/>
      <c r="J135" s="6"/>
      <c r="K135" s="6"/>
      <c r="L135" s="6"/>
      <c r="M135" s="6"/>
    </row>
    <row r="136" spans="1:13" x14ac:dyDescent="0.25">
      <c r="A136" s="6"/>
      <c r="B136" s="6"/>
      <c r="C136" s="6"/>
      <c r="D136" s="13"/>
      <c r="E136" s="6"/>
      <c r="F136" s="6"/>
      <c r="G136" s="6"/>
      <c r="H136" s="6"/>
      <c r="I136" s="13"/>
      <c r="J136" s="6"/>
      <c r="K136" s="6"/>
      <c r="L136" s="6"/>
      <c r="M136" s="6"/>
    </row>
    <row r="137" spans="1:13" x14ac:dyDescent="0.25">
      <c r="A137" s="6"/>
      <c r="B137" s="6"/>
      <c r="C137" s="6"/>
      <c r="D137" s="13"/>
      <c r="E137" s="6"/>
      <c r="F137" s="6"/>
      <c r="G137" s="6"/>
      <c r="H137" s="6"/>
      <c r="I137" s="13"/>
      <c r="J137" s="6"/>
      <c r="K137" s="6"/>
      <c r="L137" s="6"/>
      <c r="M137" s="6"/>
    </row>
    <row r="138" spans="1:13" x14ac:dyDescent="0.25">
      <c r="A138" s="6"/>
      <c r="B138" s="6"/>
      <c r="C138" s="6"/>
      <c r="D138" s="13"/>
      <c r="E138" s="6"/>
      <c r="F138" s="6"/>
      <c r="G138" s="6"/>
      <c r="H138" s="6"/>
      <c r="I138" s="13"/>
      <c r="J138" s="6"/>
      <c r="K138" s="6"/>
      <c r="L138" s="6"/>
      <c r="M138" s="6"/>
    </row>
    <row r="139" spans="1:13" x14ac:dyDescent="0.25">
      <c r="A139" s="6"/>
      <c r="B139" s="6"/>
      <c r="C139" s="6"/>
      <c r="D139" s="13"/>
      <c r="E139" s="6"/>
      <c r="F139" s="6"/>
      <c r="G139" s="6"/>
      <c r="H139" s="6"/>
      <c r="I139" s="13"/>
      <c r="J139" s="6"/>
      <c r="K139" s="6"/>
      <c r="L139" s="6"/>
      <c r="M139" s="6"/>
    </row>
    <row r="140" spans="1:13" x14ac:dyDescent="0.25">
      <c r="A140" s="6"/>
      <c r="B140" s="6"/>
      <c r="C140" s="6"/>
      <c r="D140" s="13"/>
      <c r="E140" s="6"/>
      <c r="F140" s="6"/>
      <c r="G140" s="6"/>
      <c r="H140" s="6"/>
      <c r="I140" s="13"/>
      <c r="J140" s="6"/>
      <c r="K140" s="6"/>
      <c r="L140" s="6"/>
      <c r="M140" s="6"/>
    </row>
    <row r="141" spans="1:13" x14ac:dyDescent="0.25">
      <c r="A141" s="6"/>
      <c r="B141" s="6"/>
      <c r="C141" s="6"/>
      <c r="D141" s="13"/>
      <c r="E141" s="6"/>
      <c r="F141" s="6"/>
      <c r="G141" s="6"/>
      <c r="H141" s="6"/>
      <c r="I141" s="13"/>
      <c r="J141" s="6"/>
      <c r="K141" s="6"/>
      <c r="L141" s="6"/>
      <c r="M141" s="6"/>
    </row>
    <row r="142" spans="1:13" x14ac:dyDescent="0.25">
      <c r="A142" s="6"/>
      <c r="B142" s="6"/>
      <c r="C142" s="6"/>
      <c r="D142" s="13"/>
      <c r="E142" s="6"/>
      <c r="F142" s="6"/>
      <c r="G142" s="6"/>
      <c r="H142" s="6"/>
      <c r="I142" s="13"/>
      <c r="J142" s="6"/>
      <c r="K142" s="6"/>
      <c r="L142" s="6"/>
      <c r="M142" s="6"/>
    </row>
    <row r="143" spans="1:13" x14ac:dyDescent="0.25">
      <c r="A143" s="6"/>
      <c r="B143" s="6"/>
      <c r="C143" s="6"/>
      <c r="D143" s="13"/>
      <c r="E143" s="6"/>
      <c r="F143" s="6"/>
      <c r="G143" s="6"/>
      <c r="H143" s="6"/>
      <c r="I143" s="13"/>
      <c r="J143" s="6"/>
      <c r="K143" s="6"/>
      <c r="L143" s="6"/>
      <c r="M143" s="6"/>
    </row>
    <row r="144" spans="1:13" x14ac:dyDescent="0.25">
      <c r="A144" s="6"/>
      <c r="B144" s="6"/>
      <c r="C144" s="6"/>
      <c r="D144" s="13"/>
      <c r="E144" s="6"/>
      <c r="F144" s="6"/>
      <c r="G144" s="6"/>
      <c r="H144" s="6"/>
      <c r="I144" s="13"/>
      <c r="J144" s="6"/>
      <c r="K144" s="6"/>
      <c r="L144" s="6"/>
      <c r="M144" s="6"/>
    </row>
    <row r="145" spans="1:13" x14ac:dyDescent="0.25">
      <c r="A145" s="6"/>
      <c r="B145" s="6"/>
      <c r="C145" s="6"/>
      <c r="D145" s="13"/>
      <c r="E145" s="6"/>
      <c r="F145" s="6"/>
      <c r="G145" s="6"/>
      <c r="H145" s="6"/>
      <c r="I145" s="13"/>
      <c r="J145" s="6"/>
      <c r="K145" s="6"/>
      <c r="L145" s="6"/>
      <c r="M145" s="6"/>
    </row>
    <row r="146" spans="1:13" x14ac:dyDescent="0.25">
      <c r="A146" s="6"/>
      <c r="B146" s="6"/>
      <c r="C146" s="6"/>
      <c r="D146" s="13"/>
      <c r="E146" s="6"/>
      <c r="F146" s="6"/>
      <c r="G146" s="6"/>
      <c r="H146" s="6"/>
      <c r="I146" s="13"/>
      <c r="J146" s="6"/>
      <c r="K146" s="6"/>
      <c r="L146" s="6"/>
      <c r="M146" s="6"/>
    </row>
    <row r="147" spans="1:13" x14ac:dyDescent="0.25">
      <c r="A147" s="6"/>
      <c r="B147" s="6"/>
      <c r="C147" s="6"/>
      <c r="D147" s="13"/>
      <c r="E147" s="6"/>
      <c r="F147" s="6"/>
      <c r="G147" s="6"/>
      <c r="H147" s="6"/>
      <c r="I147" s="13"/>
      <c r="J147" s="6"/>
      <c r="K147" s="6"/>
      <c r="L147" s="6"/>
      <c r="M147" s="6"/>
    </row>
    <row r="148" spans="1:13" x14ac:dyDescent="0.25">
      <c r="A148" s="6"/>
      <c r="B148" s="6"/>
      <c r="C148" s="6"/>
      <c r="D148" s="13"/>
      <c r="E148" s="6"/>
      <c r="F148" s="6"/>
      <c r="G148" s="6"/>
      <c r="H148" s="6"/>
      <c r="I148" s="13"/>
      <c r="J148" s="6"/>
      <c r="K148" s="6"/>
      <c r="L148" s="6"/>
      <c r="M148" s="6"/>
    </row>
    <row r="149" spans="1:13" x14ac:dyDescent="0.25">
      <c r="A149" s="6"/>
      <c r="B149" s="6"/>
      <c r="C149" s="6"/>
      <c r="D149" s="13"/>
      <c r="E149" s="6"/>
      <c r="F149" s="6"/>
      <c r="G149" s="6"/>
      <c r="H149" s="6"/>
      <c r="I149" s="13"/>
      <c r="J149" s="6"/>
      <c r="K149" s="6"/>
      <c r="L149" s="6"/>
      <c r="M149" s="6"/>
    </row>
    <row r="150" spans="1:13" x14ac:dyDescent="0.25">
      <c r="A150" s="6"/>
      <c r="B150" s="6"/>
      <c r="C150" s="6"/>
      <c r="D150" s="13"/>
      <c r="E150" s="6"/>
      <c r="F150" s="6"/>
      <c r="G150" s="6"/>
      <c r="H150" s="6"/>
      <c r="I150" s="13"/>
      <c r="J150" s="6"/>
      <c r="K150" s="6"/>
      <c r="L150" s="6"/>
      <c r="M150" s="6"/>
    </row>
    <row r="151" spans="1:13" x14ac:dyDescent="0.25">
      <c r="A151" s="6"/>
      <c r="B151" s="6"/>
      <c r="C151" s="6"/>
      <c r="D151" s="13"/>
      <c r="E151" s="6"/>
      <c r="F151" s="6"/>
      <c r="G151" s="6"/>
      <c r="H151" s="6"/>
      <c r="I151" s="13"/>
      <c r="J151" s="6"/>
      <c r="K151" s="6"/>
      <c r="L151" s="6"/>
      <c r="M151" s="6"/>
    </row>
    <row r="152" spans="1:13" x14ac:dyDescent="0.25">
      <c r="A152" s="6"/>
      <c r="B152" s="6"/>
      <c r="C152" s="6"/>
      <c r="D152" s="13"/>
      <c r="E152" s="6"/>
      <c r="F152" s="6"/>
      <c r="G152" s="6"/>
      <c r="H152" s="6"/>
      <c r="I152" s="13"/>
      <c r="J152" s="6"/>
      <c r="K152" s="6"/>
      <c r="L152" s="6"/>
      <c r="M152" s="6"/>
    </row>
    <row r="153" spans="1:13" x14ac:dyDescent="0.25">
      <c r="A153" s="6"/>
      <c r="B153" s="6"/>
      <c r="C153" s="6"/>
      <c r="D153" s="13"/>
      <c r="E153" s="6"/>
      <c r="F153" s="6"/>
      <c r="G153" s="6"/>
      <c r="H153" s="6"/>
      <c r="I153" s="13"/>
      <c r="J153" s="6"/>
      <c r="K153" s="6"/>
      <c r="L153" s="6"/>
      <c r="M153" s="6"/>
    </row>
    <row r="154" spans="1:13" x14ac:dyDescent="0.25">
      <c r="A154" s="6"/>
      <c r="B154" s="6"/>
      <c r="C154" s="6"/>
      <c r="D154" s="13"/>
      <c r="E154" s="6"/>
      <c r="F154" s="6"/>
      <c r="G154" s="6"/>
      <c r="H154" s="6"/>
      <c r="I154" s="13"/>
      <c r="J154" s="6"/>
      <c r="K154" s="6"/>
      <c r="L154" s="6"/>
      <c r="M154" s="6"/>
    </row>
    <row r="155" spans="1:13" x14ac:dyDescent="0.25">
      <c r="A155" s="6"/>
      <c r="B155" s="6"/>
      <c r="C155" s="6"/>
      <c r="D155" s="13"/>
      <c r="E155" s="6"/>
      <c r="F155" s="6"/>
      <c r="G155" s="6"/>
      <c r="H155" s="6"/>
      <c r="I155" s="13"/>
      <c r="J155" s="6"/>
      <c r="K155" s="6"/>
      <c r="L155" s="6"/>
      <c r="M155" s="6"/>
    </row>
    <row r="156" spans="1:13" x14ac:dyDescent="0.25">
      <c r="A156" s="6"/>
      <c r="B156" s="6"/>
      <c r="C156" s="6"/>
      <c r="D156" s="13"/>
      <c r="E156" s="6"/>
      <c r="F156" s="6"/>
      <c r="G156" s="6"/>
      <c r="H156" s="6"/>
      <c r="I156" s="13"/>
      <c r="J156" s="6"/>
      <c r="K156" s="6"/>
      <c r="L156" s="6"/>
      <c r="M156" s="6"/>
    </row>
    <row r="157" spans="1:13" x14ac:dyDescent="0.25">
      <c r="A157" s="6"/>
      <c r="B157" s="6"/>
      <c r="C157" s="6"/>
      <c r="D157" s="13"/>
      <c r="E157" s="6"/>
      <c r="F157" s="6"/>
      <c r="G157" s="6"/>
      <c r="H157" s="6"/>
      <c r="I157" s="13"/>
      <c r="J157" s="6"/>
      <c r="K157" s="6"/>
      <c r="L157" s="6"/>
      <c r="M157" s="6"/>
    </row>
    <row r="158" spans="1:13" x14ac:dyDescent="0.25">
      <c r="A158" s="6"/>
      <c r="B158" s="6"/>
      <c r="C158" s="6"/>
      <c r="D158" s="13"/>
      <c r="E158" s="6"/>
      <c r="F158" s="6"/>
      <c r="G158" s="6"/>
      <c r="H158" s="6"/>
      <c r="I158" s="13"/>
      <c r="J158" s="6"/>
      <c r="K158" s="6"/>
      <c r="L158" s="6"/>
      <c r="M158" s="6"/>
    </row>
    <row r="159" spans="1:13" x14ac:dyDescent="0.25">
      <c r="A159" s="6"/>
      <c r="B159" s="6"/>
      <c r="C159" s="6"/>
      <c r="D159" s="13"/>
      <c r="E159" s="6"/>
      <c r="F159" s="6"/>
      <c r="G159" s="6"/>
      <c r="H159" s="6"/>
      <c r="I159" s="13"/>
      <c r="J159" s="6"/>
      <c r="K159" s="6"/>
      <c r="L159" s="6"/>
      <c r="M159" s="6"/>
    </row>
    <row r="160" spans="1:13" x14ac:dyDescent="0.25">
      <c r="A160" s="6"/>
      <c r="B160" s="6"/>
      <c r="C160" s="6"/>
      <c r="D160" s="13"/>
      <c r="E160" s="6"/>
      <c r="F160" s="6"/>
      <c r="G160" s="6"/>
      <c r="H160" s="6"/>
      <c r="I160" s="13"/>
      <c r="J160" s="6"/>
      <c r="K160" s="6"/>
      <c r="L160" s="6"/>
      <c r="M160" s="6"/>
    </row>
    <row r="161" spans="1:13" x14ac:dyDescent="0.25">
      <c r="A161" s="6"/>
      <c r="B161" s="6"/>
      <c r="C161" s="6"/>
      <c r="D161" s="13"/>
      <c r="E161" s="6"/>
      <c r="F161" s="6"/>
      <c r="G161" s="6"/>
      <c r="H161" s="6"/>
      <c r="I161" s="13"/>
      <c r="J161" s="6"/>
      <c r="K161" s="6"/>
      <c r="L161" s="6"/>
      <c r="M161" s="6"/>
    </row>
    <row r="162" spans="1:13" x14ac:dyDescent="0.25">
      <c r="A162" s="6"/>
      <c r="B162" s="6"/>
      <c r="C162" s="6"/>
      <c r="D162" s="13"/>
      <c r="E162" s="6"/>
      <c r="F162" s="6"/>
      <c r="G162" s="6"/>
      <c r="H162" s="6"/>
      <c r="I162" s="13"/>
      <c r="J162" s="6"/>
      <c r="K162" s="6"/>
      <c r="L162" s="6"/>
      <c r="M162" s="6"/>
    </row>
    <row r="163" spans="1:13" x14ac:dyDescent="0.25">
      <c r="A163" s="6"/>
      <c r="B163" s="6"/>
      <c r="C163" s="6"/>
      <c r="D163" s="13"/>
      <c r="E163" s="6"/>
      <c r="F163" s="6"/>
      <c r="G163" s="6"/>
      <c r="H163" s="6"/>
      <c r="I163" s="13"/>
      <c r="J163" s="6"/>
      <c r="K163" s="6"/>
      <c r="L163" s="6"/>
      <c r="M163" s="6"/>
    </row>
    <row r="164" spans="1:13" x14ac:dyDescent="0.25">
      <c r="A164" s="6"/>
      <c r="B164" s="6"/>
      <c r="C164" s="6"/>
      <c r="D164" s="13"/>
      <c r="E164" s="6"/>
      <c r="F164" s="6"/>
      <c r="G164" s="6"/>
      <c r="H164" s="6"/>
      <c r="I164" s="13"/>
      <c r="J164" s="6"/>
      <c r="K164" s="6"/>
      <c r="L164" s="6"/>
      <c r="M164" s="6"/>
    </row>
    <row r="165" spans="1:13" x14ac:dyDescent="0.25">
      <c r="A165" s="6"/>
      <c r="B165" s="6"/>
      <c r="C165" s="6"/>
      <c r="D165" s="13"/>
      <c r="E165" s="6"/>
      <c r="F165" s="6"/>
      <c r="G165" s="6"/>
      <c r="H165" s="6"/>
      <c r="I165" s="13"/>
      <c r="J165" s="6"/>
      <c r="K165" s="6"/>
      <c r="L165" s="6"/>
      <c r="M165" s="6"/>
    </row>
    <row r="166" spans="1:13" x14ac:dyDescent="0.25">
      <c r="A166" s="6"/>
      <c r="B166" s="6"/>
      <c r="C166" s="6"/>
      <c r="D166" s="13"/>
      <c r="E166" s="6"/>
      <c r="F166" s="6"/>
      <c r="G166" s="6"/>
      <c r="H166" s="6"/>
      <c r="I166" s="13"/>
      <c r="J166" s="6"/>
      <c r="K166" s="6"/>
      <c r="L166" s="6"/>
      <c r="M166" s="6"/>
    </row>
    <row r="167" spans="1:13" x14ac:dyDescent="0.25">
      <c r="A167" s="6"/>
      <c r="B167" s="6"/>
      <c r="C167" s="6"/>
      <c r="D167" s="13"/>
      <c r="E167" s="6"/>
      <c r="F167" s="6"/>
      <c r="G167" s="6"/>
      <c r="H167" s="6"/>
      <c r="I167" s="13"/>
      <c r="J167" s="6"/>
      <c r="K167" s="6"/>
      <c r="L167" s="6"/>
      <c r="M167" s="6"/>
    </row>
    <row r="168" spans="1:13" x14ac:dyDescent="0.25">
      <c r="A168" s="6"/>
      <c r="B168" s="6"/>
      <c r="C168" s="6"/>
      <c r="D168" s="13"/>
      <c r="E168" s="6"/>
      <c r="F168" s="6"/>
      <c r="G168" s="6"/>
      <c r="H168" s="6"/>
      <c r="I168" s="13"/>
      <c r="J168" s="6"/>
      <c r="K168" s="6"/>
      <c r="L168" s="6"/>
      <c r="M168" s="6"/>
    </row>
    <row r="169" spans="1:13" x14ac:dyDescent="0.25">
      <c r="A169" s="6"/>
      <c r="B169" s="6"/>
      <c r="C169" s="6"/>
      <c r="D169" s="13"/>
      <c r="E169" s="6"/>
      <c r="F169" s="6"/>
      <c r="G169" s="6"/>
      <c r="H169" s="6"/>
      <c r="I169" s="13"/>
      <c r="J169" s="6"/>
      <c r="K169" s="6"/>
      <c r="L169" s="6"/>
      <c r="M169" s="6"/>
    </row>
    <row r="170" spans="1:13" x14ac:dyDescent="0.25">
      <c r="A170" s="6"/>
      <c r="B170" s="6"/>
      <c r="C170" s="6"/>
      <c r="D170" s="13"/>
      <c r="E170" s="6"/>
      <c r="F170" s="6"/>
      <c r="G170" s="6"/>
      <c r="H170" s="6"/>
      <c r="I170" s="13"/>
      <c r="J170" s="6"/>
      <c r="K170" s="6"/>
      <c r="L170" s="6"/>
      <c r="M170" s="6"/>
    </row>
    <row r="171" spans="1:13" x14ac:dyDescent="0.25">
      <c r="A171" s="6"/>
      <c r="B171" s="6"/>
      <c r="C171" s="6"/>
      <c r="D171" s="13"/>
      <c r="E171" s="6"/>
      <c r="F171" s="6"/>
      <c r="G171" s="6"/>
      <c r="H171" s="6"/>
      <c r="I171" s="13"/>
      <c r="J171" s="6"/>
      <c r="K171" s="6"/>
      <c r="L171" s="6"/>
      <c r="M171" s="6"/>
    </row>
    <row r="172" spans="1:13" x14ac:dyDescent="0.25">
      <c r="A172" s="6"/>
      <c r="B172" s="6"/>
      <c r="C172" s="6"/>
      <c r="D172" s="13"/>
      <c r="E172" s="6"/>
      <c r="F172" s="6"/>
      <c r="G172" s="6"/>
      <c r="H172" s="6"/>
      <c r="I172" s="13"/>
      <c r="J172" s="6"/>
      <c r="K172" s="6"/>
      <c r="L172" s="6"/>
      <c r="M172" s="6"/>
    </row>
    <row r="173" spans="1:13" x14ac:dyDescent="0.25">
      <c r="A173" s="6"/>
      <c r="B173" s="6"/>
      <c r="C173" s="6"/>
      <c r="D173" s="13"/>
      <c r="E173" s="6"/>
      <c r="F173" s="6"/>
      <c r="G173" s="6"/>
      <c r="H173" s="6"/>
      <c r="I173" s="13"/>
      <c r="J173" s="6"/>
      <c r="K173" s="6"/>
      <c r="L173" s="6"/>
      <c r="M173" s="6"/>
    </row>
    <row r="174" spans="1:13" x14ac:dyDescent="0.25">
      <c r="A174" s="6"/>
      <c r="B174" s="6"/>
      <c r="C174" s="6"/>
      <c r="D174" s="13"/>
      <c r="E174" s="6"/>
      <c r="F174" s="6"/>
      <c r="G174" s="6"/>
      <c r="H174" s="6"/>
      <c r="I174" s="13"/>
      <c r="J174" s="6"/>
      <c r="K174" s="6"/>
      <c r="L174" s="6"/>
      <c r="M174" s="6"/>
    </row>
    <row r="175" spans="1:13" x14ac:dyDescent="0.25">
      <c r="A175" s="6"/>
      <c r="B175" s="6"/>
      <c r="C175" s="6"/>
      <c r="D175" s="13"/>
      <c r="E175" s="6"/>
      <c r="F175" s="6"/>
      <c r="G175" s="6"/>
      <c r="H175" s="6"/>
      <c r="I175" s="13"/>
      <c r="J175" s="6"/>
      <c r="K175" s="6"/>
      <c r="L175" s="6"/>
      <c r="M175" s="6"/>
    </row>
    <row r="176" spans="1:13" x14ac:dyDescent="0.25">
      <c r="A176" s="6"/>
      <c r="B176" s="6"/>
      <c r="C176" s="6"/>
      <c r="D176" s="13"/>
      <c r="E176" s="6"/>
      <c r="F176" s="6"/>
      <c r="G176" s="6"/>
      <c r="H176" s="6"/>
      <c r="I176" s="13"/>
      <c r="J176" s="6"/>
      <c r="K176" s="6"/>
      <c r="L176" s="6"/>
      <c r="M176" s="6"/>
    </row>
    <row r="177" spans="1:13" x14ac:dyDescent="0.25">
      <c r="A177" s="6"/>
      <c r="B177" s="6"/>
      <c r="C177" s="6"/>
      <c r="D177" s="13"/>
      <c r="E177" s="6"/>
      <c r="F177" s="6"/>
      <c r="G177" s="6"/>
      <c r="H177" s="6"/>
      <c r="I177" s="13"/>
      <c r="J177" s="6"/>
      <c r="K177" s="6"/>
      <c r="L177" s="6"/>
      <c r="M177" s="6"/>
    </row>
    <row r="178" spans="1:13" x14ac:dyDescent="0.25">
      <c r="A178" s="6"/>
      <c r="B178" s="6"/>
      <c r="C178" s="6"/>
      <c r="D178" s="13"/>
      <c r="E178" s="6"/>
      <c r="F178" s="6"/>
      <c r="G178" s="6"/>
      <c r="H178" s="6"/>
      <c r="I178" s="13"/>
      <c r="J178" s="6"/>
      <c r="K178" s="6"/>
      <c r="L178" s="6"/>
      <c r="M178" s="6"/>
    </row>
    <row r="179" spans="1:13" x14ac:dyDescent="0.25">
      <c r="A179" s="6"/>
      <c r="B179" s="6"/>
      <c r="C179" s="6"/>
      <c r="D179" s="13"/>
      <c r="E179" s="6"/>
      <c r="F179" s="6"/>
      <c r="G179" s="6"/>
      <c r="H179" s="6"/>
      <c r="I179" s="13"/>
      <c r="J179" s="6"/>
      <c r="K179" s="6"/>
      <c r="L179" s="6"/>
      <c r="M179" s="6"/>
    </row>
    <row r="180" spans="1:13" x14ac:dyDescent="0.25">
      <c r="A180" s="6"/>
      <c r="B180" s="6"/>
      <c r="C180" s="6"/>
      <c r="D180" s="13"/>
      <c r="E180" s="6"/>
      <c r="F180" s="6"/>
      <c r="G180" s="6"/>
      <c r="H180" s="6"/>
      <c r="I180" s="13"/>
      <c r="J180" s="6"/>
      <c r="K180" s="6"/>
      <c r="L180" s="6"/>
      <c r="M180" s="6"/>
    </row>
    <row r="181" spans="1:13" x14ac:dyDescent="0.25">
      <c r="A181" s="6"/>
      <c r="B181" s="6"/>
      <c r="C181" s="6"/>
      <c r="D181" s="13"/>
      <c r="E181" s="6"/>
      <c r="F181" s="6"/>
      <c r="G181" s="6"/>
      <c r="H181" s="6"/>
      <c r="I181" s="13"/>
      <c r="J181" s="6"/>
      <c r="K181" s="6"/>
      <c r="L181" s="6"/>
      <c r="M181" s="6"/>
    </row>
    <row r="182" spans="1:13" x14ac:dyDescent="0.25">
      <c r="A182" s="6"/>
      <c r="B182" s="6"/>
      <c r="C182" s="6"/>
      <c r="D182" s="13"/>
      <c r="E182" s="6"/>
      <c r="F182" s="6"/>
      <c r="G182" s="6"/>
      <c r="H182" s="6"/>
      <c r="I182" s="13"/>
      <c r="J182" s="6"/>
      <c r="K182" s="6"/>
      <c r="L182" s="6"/>
      <c r="M182" s="6"/>
    </row>
    <row r="183" spans="1:13" x14ac:dyDescent="0.25">
      <c r="A183" s="6"/>
      <c r="B183" s="6"/>
      <c r="C183" s="6"/>
      <c r="D183" s="13"/>
      <c r="E183" s="6"/>
      <c r="F183" s="6"/>
      <c r="G183" s="6"/>
      <c r="H183" s="6"/>
      <c r="I183" s="13"/>
      <c r="J183" s="6"/>
      <c r="K183" s="6"/>
      <c r="L183" s="6"/>
      <c r="M183" s="6"/>
    </row>
    <row r="184" spans="1:13" x14ac:dyDescent="0.25">
      <c r="A184" s="6"/>
      <c r="B184" s="6"/>
      <c r="C184" s="6"/>
      <c r="D184" s="13"/>
      <c r="E184" s="6"/>
      <c r="F184" s="6"/>
      <c r="G184" s="6"/>
      <c r="H184" s="6"/>
      <c r="I184" s="13"/>
      <c r="J184" s="6"/>
      <c r="K184" s="6"/>
      <c r="L184" s="6"/>
      <c r="M184" s="6"/>
    </row>
    <row r="185" spans="1:13" x14ac:dyDescent="0.25">
      <c r="A185" s="6"/>
      <c r="B185" s="6"/>
      <c r="C185" s="6"/>
      <c r="D185" s="13"/>
      <c r="E185" s="6"/>
      <c r="F185" s="6"/>
      <c r="G185" s="6"/>
      <c r="H185" s="6"/>
      <c r="I185" s="13"/>
      <c r="J185" s="6"/>
      <c r="K185" s="6"/>
      <c r="L185" s="6"/>
      <c r="M185" s="6"/>
    </row>
    <row r="186" spans="1:13" x14ac:dyDescent="0.25">
      <c r="A186" s="6"/>
      <c r="B186" s="6"/>
      <c r="C186" s="6"/>
      <c r="D186" s="13"/>
      <c r="E186" s="6"/>
      <c r="F186" s="6"/>
      <c r="G186" s="6"/>
      <c r="H186" s="6"/>
      <c r="I186" s="13"/>
      <c r="J186" s="6"/>
      <c r="K186" s="6"/>
      <c r="L186" s="6"/>
      <c r="M186" s="6"/>
    </row>
    <row r="187" spans="1:13" x14ac:dyDescent="0.25">
      <c r="A187" s="6"/>
      <c r="B187" s="6"/>
      <c r="C187" s="6"/>
      <c r="D187" s="13"/>
      <c r="E187" s="6"/>
      <c r="F187" s="6"/>
      <c r="G187" s="6"/>
      <c r="H187" s="6"/>
      <c r="I187" s="13"/>
      <c r="J187" s="6"/>
      <c r="K187" s="6"/>
      <c r="L187" s="6"/>
      <c r="M187" s="6"/>
    </row>
    <row r="188" spans="1:13" x14ac:dyDescent="0.25">
      <c r="A188" s="6"/>
      <c r="B188" s="6"/>
      <c r="C188" s="6"/>
      <c r="D188" s="13"/>
      <c r="E188" s="6"/>
      <c r="F188" s="6"/>
      <c r="G188" s="6"/>
      <c r="H188" s="6"/>
      <c r="I188" s="13"/>
      <c r="J188" s="6"/>
      <c r="K188" s="6"/>
      <c r="L188" s="6"/>
      <c r="M188" s="6"/>
    </row>
    <row r="189" spans="1:13" x14ac:dyDescent="0.25">
      <c r="A189" s="6"/>
      <c r="B189" s="6"/>
      <c r="C189" s="6"/>
      <c r="D189" s="13"/>
      <c r="E189" s="6"/>
      <c r="F189" s="6"/>
      <c r="G189" s="6"/>
      <c r="H189" s="6"/>
      <c r="I189" s="13"/>
      <c r="J189" s="6"/>
      <c r="K189" s="6"/>
      <c r="L189" s="6"/>
      <c r="M189" s="6"/>
    </row>
    <row r="190" spans="1:13" x14ac:dyDescent="0.25">
      <c r="A190" s="6"/>
      <c r="B190" s="6"/>
      <c r="C190" s="6"/>
      <c r="D190" s="13"/>
      <c r="E190" s="6"/>
      <c r="F190" s="6"/>
      <c r="G190" s="6"/>
      <c r="H190" s="6"/>
      <c r="I190" s="13"/>
      <c r="J190" s="6"/>
      <c r="K190" s="6"/>
      <c r="L190" s="6"/>
      <c r="M190" s="6"/>
    </row>
  </sheetData>
  <mergeCells count="4">
    <mergeCell ref="B4:D4"/>
    <mergeCell ref="E4:H4"/>
    <mergeCell ref="E5:H20"/>
    <mergeCell ref="C32:H32"/>
  </mergeCells>
  <hyperlinks>
    <hyperlink ref="J23" r:id="rId1" xr:uid="{C93A947E-A0CC-4F53-A588-870B78A541E0}"/>
    <hyperlink ref="J27" r:id="rId2" display="https://www.china-fluorine.cn/sale-14274674-electrolysis-of-water-to-produce-hydrogen-pfsa-membrane-pem-n116w-n117.html" xr:uid="{8916DAEE-CA5E-4726-BF0B-EB8508D2F327}"/>
    <hyperlink ref="J25" r:id="rId3" xr:uid="{E5C593D1-3A21-4C57-A290-3C0D36FC439C}"/>
    <hyperlink ref="J24" r:id="rId4" xr:uid="{C885B1D7-D6FD-4040-BE40-9417D21C36AA}"/>
    <hyperlink ref="J26" r:id="rId5" xr:uid="{8D8AAFBD-2E93-4FF2-AF97-97679AD111C8}"/>
    <hyperlink ref="J30" r:id="rId6" xr:uid="{2A6BCBA7-EA7F-4887-910B-571BA8D695FD}"/>
    <hyperlink ref="J28" r:id="rId7" xr:uid="{53A81568-D788-48A6-B5D3-045D62B94478}"/>
  </hyperlinks>
  <pageMargins left="0.7" right="0.7" top="0.75" bottom="0.75" header="0.3" footer="0.3"/>
  <drawing r:id="rId8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10AF1C-E925-428F-AF30-07EE844086B7}">
  <dimension ref="A1:AF194"/>
  <sheetViews>
    <sheetView tabSelected="1" zoomScaleNormal="100" workbookViewId="0">
      <selection activeCell="K41" sqref="K41"/>
    </sheetView>
  </sheetViews>
  <sheetFormatPr defaultColWidth="9.140625" defaultRowHeight="15" x14ac:dyDescent="0.25"/>
  <cols>
    <col min="1" max="1" width="9.140625" style="2"/>
    <col min="2" max="2" width="6.85546875" style="2" customWidth="1"/>
    <col min="3" max="3" width="26.42578125" style="2" customWidth="1"/>
    <col min="4" max="4" width="14" style="12" customWidth="1"/>
    <col min="5" max="5" width="23.85546875" style="2" customWidth="1"/>
    <col min="6" max="6" width="10.7109375" style="2" customWidth="1"/>
    <col min="7" max="7" width="11.42578125" style="2" customWidth="1"/>
    <col min="8" max="8" width="11.7109375" style="2" customWidth="1"/>
    <col min="9" max="9" width="10" style="13" customWidth="1"/>
    <col min="10" max="10" width="50.42578125" style="22" customWidth="1"/>
    <col min="11" max="11" width="18.28515625" style="6" customWidth="1"/>
    <col min="12" max="32" width="9.140625" style="6"/>
    <col min="33" max="16384" width="9.140625" style="2"/>
  </cols>
  <sheetData>
    <row r="1" spans="1:13" x14ac:dyDescent="0.25">
      <c r="A1" s="6"/>
      <c r="B1" s="6"/>
      <c r="C1" s="6"/>
      <c r="D1" s="13"/>
      <c r="E1" s="6"/>
      <c r="F1" s="6"/>
      <c r="G1" s="6"/>
      <c r="H1" s="6"/>
    </row>
    <row r="2" spans="1:13" x14ac:dyDescent="0.25">
      <c r="A2" s="6"/>
      <c r="B2" s="14" t="s">
        <v>89</v>
      </c>
      <c r="C2" s="14"/>
      <c r="D2" s="13"/>
      <c r="E2" s="6"/>
      <c r="F2" s="6"/>
      <c r="G2" s="6"/>
      <c r="H2" s="6"/>
      <c r="I2" s="20"/>
      <c r="J2" s="25"/>
      <c r="K2" s="20"/>
      <c r="L2" s="20"/>
      <c r="M2" s="20"/>
    </row>
    <row r="3" spans="1:13" ht="15.75" thickBot="1" x14ac:dyDescent="0.3">
      <c r="A3" s="6"/>
      <c r="B3" s="14"/>
      <c r="C3" s="14"/>
      <c r="D3" s="13"/>
      <c r="E3" s="6"/>
      <c r="F3" s="6"/>
      <c r="G3" s="6"/>
      <c r="H3" s="6"/>
      <c r="I3" s="4"/>
      <c r="J3" s="23"/>
      <c r="K3" s="4"/>
      <c r="L3" s="4"/>
      <c r="M3" s="4"/>
    </row>
    <row r="4" spans="1:13" ht="15.75" thickBot="1" x14ac:dyDescent="0.3">
      <c r="A4" s="6"/>
      <c r="B4" s="150" t="s">
        <v>71</v>
      </c>
      <c r="C4" s="151"/>
      <c r="D4" s="152"/>
      <c r="E4" s="153" t="s">
        <v>72</v>
      </c>
      <c r="F4" s="154"/>
      <c r="G4" s="154"/>
      <c r="H4" s="155"/>
      <c r="I4" s="4"/>
      <c r="J4" s="23"/>
      <c r="K4" s="4"/>
      <c r="L4" s="4"/>
      <c r="M4" s="4"/>
    </row>
    <row r="5" spans="1:13" x14ac:dyDescent="0.25">
      <c r="A5" s="6"/>
      <c r="B5" s="15"/>
      <c r="C5" s="14"/>
      <c r="D5" s="13"/>
      <c r="E5" s="156"/>
      <c r="F5" s="157"/>
      <c r="G5" s="157"/>
      <c r="H5" s="158"/>
      <c r="I5" s="4"/>
      <c r="J5" s="23"/>
      <c r="K5" s="4"/>
      <c r="L5" s="4"/>
      <c r="M5" s="4"/>
    </row>
    <row r="6" spans="1:13" x14ac:dyDescent="0.25">
      <c r="A6" s="6"/>
      <c r="B6" s="15"/>
      <c r="C6" s="14"/>
      <c r="D6" s="13"/>
      <c r="E6" s="156"/>
      <c r="F6" s="157"/>
      <c r="G6" s="157"/>
      <c r="H6" s="158"/>
      <c r="I6" s="4"/>
      <c r="J6" s="23"/>
      <c r="K6" s="4"/>
      <c r="L6" s="4"/>
      <c r="M6" s="4"/>
    </row>
    <row r="7" spans="1:13" x14ac:dyDescent="0.25">
      <c r="A7" s="6"/>
      <c r="B7" s="15"/>
      <c r="C7" s="14"/>
      <c r="D7" s="13"/>
      <c r="E7" s="156"/>
      <c r="F7" s="157"/>
      <c r="G7" s="157"/>
      <c r="H7" s="158"/>
      <c r="I7" s="4"/>
      <c r="J7" s="23"/>
      <c r="K7" s="4"/>
      <c r="L7" s="4"/>
      <c r="M7" s="4"/>
    </row>
    <row r="8" spans="1:13" x14ac:dyDescent="0.25">
      <c r="A8" s="6"/>
      <c r="B8" s="15"/>
      <c r="C8" s="14"/>
      <c r="D8" s="13"/>
      <c r="E8" s="156"/>
      <c r="F8" s="157"/>
      <c r="G8" s="157"/>
      <c r="H8" s="158"/>
      <c r="I8" s="4"/>
      <c r="J8" s="23"/>
      <c r="K8" s="4"/>
      <c r="L8" s="4"/>
      <c r="M8" s="4"/>
    </row>
    <row r="9" spans="1:13" x14ac:dyDescent="0.25">
      <c r="A9" s="6"/>
      <c r="B9" s="15"/>
      <c r="C9" s="14"/>
      <c r="D9" s="13"/>
      <c r="E9" s="156"/>
      <c r="F9" s="157"/>
      <c r="G9" s="157"/>
      <c r="H9" s="158"/>
      <c r="I9" s="4"/>
      <c r="J9" s="23"/>
      <c r="K9" s="4"/>
      <c r="L9" s="4"/>
      <c r="M9" s="4"/>
    </row>
    <row r="10" spans="1:13" x14ac:dyDescent="0.25">
      <c r="A10" s="6"/>
      <c r="B10" s="15"/>
      <c r="C10" s="14"/>
      <c r="D10" s="13"/>
      <c r="E10" s="156"/>
      <c r="F10" s="157"/>
      <c r="G10" s="157"/>
      <c r="H10" s="158"/>
      <c r="I10" s="4"/>
      <c r="J10" s="23"/>
      <c r="K10" s="4"/>
      <c r="L10" s="4"/>
      <c r="M10" s="4"/>
    </row>
    <row r="11" spans="1:13" x14ac:dyDescent="0.25">
      <c r="A11" s="6"/>
      <c r="B11" s="15"/>
      <c r="C11" s="14"/>
      <c r="D11" s="13"/>
      <c r="E11" s="156"/>
      <c r="F11" s="157"/>
      <c r="G11" s="157"/>
      <c r="H11" s="158"/>
      <c r="I11" s="4"/>
      <c r="J11" s="23"/>
      <c r="K11" s="4"/>
      <c r="L11" s="4"/>
      <c r="M11" s="4"/>
    </row>
    <row r="12" spans="1:13" x14ac:dyDescent="0.25">
      <c r="A12" s="6"/>
      <c r="B12" s="15"/>
      <c r="C12" s="14"/>
      <c r="D12" s="13"/>
      <c r="E12" s="156"/>
      <c r="F12" s="157"/>
      <c r="G12" s="157"/>
      <c r="H12" s="158"/>
      <c r="I12" s="4"/>
      <c r="J12" s="23"/>
      <c r="K12" s="4"/>
      <c r="L12" s="4"/>
      <c r="M12" s="4"/>
    </row>
    <row r="13" spans="1:13" x14ac:dyDescent="0.25">
      <c r="A13" s="6"/>
      <c r="B13" s="15"/>
      <c r="C13" s="14"/>
      <c r="D13" s="13"/>
      <c r="E13" s="156"/>
      <c r="F13" s="157"/>
      <c r="G13" s="157"/>
      <c r="H13" s="158"/>
      <c r="I13" s="4"/>
      <c r="J13" s="23"/>
      <c r="K13" s="4"/>
      <c r="L13" s="4"/>
      <c r="M13" s="4"/>
    </row>
    <row r="14" spans="1:13" x14ac:dyDescent="0.25">
      <c r="A14" s="6"/>
      <c r="B14" s="15"/>
      <c r="C14" s="14"/>
      <c r="D14" s="13"/>
      <c r="E14" s="156"/>
      <c r="F14" s="157"/>
      <c r="G14" s="157"/>
      <c r="H14" s="158"/>
      <c r="I14" s="4"/>
      <c r="J14" s="23"/>
      <c r="K14" s="4"/>
      <c r="L14" s="4"/>
      <c r="M14" s="4"/>
    </row>
    <row r="15" spans="1:13" x14ac:dyDescent="0.25">
      <c r="A15" s="6"/>
      <c r="B15" s="15"/>
      <c r="C15" s="14"/>
      <c r="D15" s="13"/>
      <c r="E15" s="156"/>
      <c r="F15" s="157"/>
      <c r="G15" s="157"/>
      <c r="H15" s="158"/>
      <c r="I15" s="4"/>
      <c r="J15" s="23"/>
      <c r="K15" s="4"/>
      <c r="L15" s="4"/>
      <c r="M15" s="4"/>
    </row>
    <row r="16" spans="1:13" x14ac:dyDescent="0.25">
      <c r="A16" s="6"/>
      <c r="B16" s="15"/>
      <c r="C16" s="14"/>
      <c r="D16" s="13"/>
      <c r="E16" s="156"/>
      <c r="F16" s="157"/>
      <c r="G16" s="157"/>
      <c r="H16" s="158"/>
      <c r="I16" s="4"/>
      <c r="J16" s="23"/>
      <c r="K16" s="4"/>
      <c r="L16" s="4"/>
      <c r="M16" s="4"/>
    </row>
    <row r="17" spans="1:13" x14ac:dyDescent="0.25">
      <c r="A17" s="6"/>
      <c r="B17" s="15"/>
      <c r="C17" s="14"/>
      <c r="D17" s="13"/>
      <c r="E17" s="156"/>
      <c r="F17" s="157"/>
      <c r="G17" s="157"/>
      <c r="H17" s="158"/>
      <c r="I17" s="4"/>
      <c r="J17" s="23"/>
      <c r="K17" s="4"/>
      <c r="L17" s="4"/>
      <c r="M17" s="4"/>
    </row>
    <row r="18" spans="1:13" ht="15.75" thickBot="1" x14ac:dyDescent="0.3">
      <c r="A18" s="6"/>
      <c r="B18" s="16"/>
      <c r="C18" s="17"/>
      <c r="D18" s="18"/>
      <c r="E18" s="159"/>
      <c r="F18" s="160"/>
      <c r="G18" s="160"/>
      <c r="H18" s="161"/>
      <c r="J18" s="23"/>
      <c r="K18" s="3"/>
      <c r="L18" s="3"/>
    </row>
    <row r="19" spans="1:13" x14ac:dyDescent="0.25">
      <c r="A19" s="6"/>
      <c r="B19" s="14"/>
      <c r="C19" s="14"/>
      <c r="D19" s="13"/>
      <c r="E19" s="6"/>
      <c r="F19" s="6"/>
      <c r="G19" s="6"/>
      <c r="H19" s="6"/>
      <c r="J19" s="23"/>
      <c r="K19" s="3"/>
      <c r="L19" s="3"/>
    </row>
    <row r="20" spans="1:13" x14ac:dyDescent="0.25">
      <c r="A20" s="6"/>
      <c r="B20" s="32" t="s">
        <v>50</v>
      </c>
      <c r="C20" s="32" t="s">
        <v>51</v>
      </c>
      <c r="D20" s="33" t="s">
        <v>52</v>
      </c>
      <c r="E20" s="32" t="s">
        <v>43</v>
      </c>
      <c r="F20" s="33" t="s">
        <v>44</v>
      </c>
      <c r="G20" s="32" t="s">
        <v>45</v>
      </c>
      <c r="H20" s="32" t="s">
        <v>46</v>
      </c>
      <c r="I20" s="32" t="s">
        <v>47</v>
      </c>
      <c r="J20" s="34" t="s">
        <v>1</v>
      </c>
    </row>
    <row r="21" spans="1:13" ht="17.25" customHeight="1" x14ac:dyDescent="0.25">
      <c r="A21" s="6"/>
      <c r="B21" s="35">
        <v>1</v>
      </c>
      <c r="C21" s="36" t="s">
        <v>91</v>
      </c>
      <c r="D21" s="37" t="s">
        <v>116</v>
      </c>
      <c r="E21" s="36" t="s">
        <v>58</v>
      </c>
      <c r="F21" s="37">
        <v>2</v>
      </c>
      <c r="G21" s="35" t="s">
        <v>37</v>
      </c>
      <c r="H21" s="38">
        <v>1.5</v>
      </c>
      <c r="I21" s="38">
        <f>H21*F21</f>
        <v>3</v>
      </c>
      <c r="J21" s="30" t="s">
        <v>115</v>
      </c>
    </row>
    <row r="22" spans="1:13" ht="17.25" customHeight="1" x14ac:dyDescent="0.25">
      <c r="A22" s="6"/>
      <c r="B22" s="35">
        <v>2</v>
      </c>
      <c r="C22" s="36" t="s">
        <v>92</v>
      </c>
      <c r="D22" s="37" t="s">
        <v>118</v>
      </c>
      <c r="E22" s="36" t="s">
        <v>76</v>
      </c>
      <c r="F22" s="37">
        <v>2</v>
      </c>
      <c r="G22" s="35" t="s">
        <v>37</v>
      </c>
      <c r="H22" s="38">
        <v>0.5</v>
      </c>
      <c r="I22" s="38">
        <f>H22*F22</f>
        <v>1</v>
      </c>
      <c r="J22" s="30" t="s">
        <v>82</v>
      </c>
    </row>
    <row r="23" spans="1:13" ht="17.25" customHeight="1" x14ac:dyDescent="0.25">
      <c r="A23" s="6"/>
      <c r="B23" s="35">
        <v>3</v>
      </c>
      <c r="C23" s="36" t="s">
        <v>93</v>
      </c>
      <c r="D23" s="37" t="s">
        <v>54</v>
      </c>
      <c r="E23" s="36" t="s">
        <v>61</v>
      </c>
      <c r="F23" s="37">
        <v>7</v>
      </c>
      <c r="G23" s="35" t="s">
        <v>37</v>
      </c>
      <c r="H23" s="39">
        <v>0.92</v>
      </c>
      <c r="I23" s="38">
        <f>H23*F23</f>
        <v>6.44</v>
      </c>
      <c r="J23" s="52" t="s">
        <v>30</v>
      </c>
    </row>
    <row r="24" spans="1:13" ht="17.25" customHeight="1" x14ac:dyDescent="0.25">
      <c r="A24" s="6"/>
      <c r="B24" s="37">
        <v>4</v>
      </c>
      <c r="C24" s="40" t="s">
        <v>107</v>
      </c>
      <c r="D24" s="37" t="s">
        <v>109</v>
      </c>
      <c r="E24" s="40" t="s">
        <v>122</v>
      </c>
      <c r="F24" s="37">
        <v>1</v>
      </c>
      <c r="G24" s="37" t="s">
        <v>37</v>
      </c>
      <c r="H24" s="41">
        <v>460</v>
      </c>
      <c r="I24" s="38">
        <f t="shared" ref="I24:I29" si="0">H24*F24</f>
        <v>460</v>
      </c>
      <c r="J24" s="30" t="s">
        <v>125</v>
      </c>
    </row>
    <row r="25" spans="1:13" ht="17.25" customHeight="1" x14ac:dyDescent="0.25">
      <c r="A25" s="6"/>
      <c r="B25" s="37">
        <v>5</v>
      </c>
      <c r="C25" s="40" t="s">
        <v>107</v>
      </c>
      <c r="D25" s="37" t="s">
        <v>124</v>
      </c>
      <c r="E25" s="40" t="s">
        <v>108</v>
      </c>
      <c r="F25" s="37">
        <v>1</v>
      </c>
      <c r="G25" s="37" t="s">
        <v>37</v>
      </c>
      <c r="H25" s="42">
        <v>49</v>
      </c>
      <c r="I25" s="38">
        <f t="shared" si="0"/>
        <v>49</v>
      </c>
      <c r="J25" s="30" t="s">
        <v>123</v>
      </c>
    </row>
    <row r="26" spans="1:13" ht="17.25" customHeight="1" x14ac:dyDescent="0.25">
      <c r="A26" s="6"/>
      <c r="B26" s="37">
        <v>6</v>
      </c>
      <c r="C26" s="40" t="s">
        <v>111</v>
      </c>
      <c r="D26" s="37" t="s">
        <v>53</v>
      </c>
      <c r="E26" s="40" t="s">
        <v>58</v>
      </c>
      <c r="F26" s="37">
        <v>1</v>
      </c>
      <c r="G26" s="37" t="s">
        <v>37</v>
      </c>
      <c r="H26" s="42">
        <v>2.7</v>
      </c>
      <c r="I26" s="38">
        <f t="shared" si="0"/>
        <v>2.7</v>
      </c>
      <c r="J26" s="30" t="s">
        <v>29</v>
      </c>
    </row>
    <row r="27" spans="1:13" ht="17.25" customHeight="1" x14ac:dyDescent="0.25">
      <c r="A27" s="6"/>
      <c r="B27" s="35">
        <v>7</v>
      </c>
      <c r="C27" s="36" t="s">
        <v>110</v>
      </c>
      <c r="D27" s="37" t="s">
        <v>106</v>
      </c>
      <c r="E27" s="36" t="s">
        <v>58</v>
      </c>
      <c r="F27" s="37">
        <v>1</v>
      </c>
      <c r="G27" s="35" t="s">
        <v>37</v>
      </c>
      <c r="H27" s="38">
        <v>1.5</v>
      </c>
      <c r="I27" s="38">
        <f t="shared" si="0"/>
        <v>1.5</v>
      </c>
      <c r="J27" s="30" t="s">
        <v>115</v>
      </c>
    </row>
    <row r="28" spans="1:13" ht="17.25" customHeight="1" x14ac:dyDescent="0.25">
      <c r="A28" s="6"/>
      <c r="B28" s="35">
        <v>8</v>
      </c>
      <c r="C28" s="40" t="s">
        <v>114</v>
      </c>
      <c r="D28" s="37" t="s">
        <v>140</v>
      </c>
      <c r="E28" s="40" t="s">
        <v>141</v>
      </c>
      <c r="F28" s="37">
        <v>1</v>
      </c>
      <c r="G28" s="37" t="s">
        <v>37</v>
      </c>
      <c r="H28" s="41">
        <v>0.57999999999999996</v>
      </c>
      <c r="I28" s="41">
        <f t="shared" si="0"/>
        <v>0.57999999999999996</v>
      </c>
      <c r="J28" s="53" t="s">
        <v>151</v>
      </c>
    </row>
    <row r="29" spans="1:13" ht="17.25" customHeight="1" x14ac:dyDescent="0.25">
      <c r="A29" s="6"/>
      <c r="B29" s="35">
        <v>9</v>
      </c>
      <c r="C29" s="40" t="s">
        <v>112</v>
      </c>
      <c r="D29" s="37" t="s">
        <v>140</v>
      </c>
      <c r="E29" s="40" t="s">
        <v>141</v>
      </c>
      <c r="F29" s="37">
        <v>3</v>
      </c>
      <c r="G29" s="37" t="s">
        <v>37</v>
      </c>
      <c r="H29" s="41">
        <v>1.78</v>
      </c>
      <c r="I29" s="38">
        <f t="shared" si="0"/>
        <v>5.34</v>
      </c>
      <c r="J29" s="53" t="s">
        <v>113</v>
      </c>
    </row>
    <row r="30" spans="1:13" ht="17.25" customHeight="1" x14ac:dyDescent="0.25">
      <c r="A30" s="6"/>
      <c r="B30" s="35">
        <v>10</v>
      </c>
      <c r="C30" s="36" t="s">
        <v>84</v>
      </c>
      <c r="D30" s="37" t="s">
        <v>54</v>
      </c>
      <c r="E30" s="36" t="s">
        <v>85</v>
      </c>
      <c r="F30" s="37">
        <v>4</v>
      </c>
      <c r="G30" s="35" t="s">
        <v>37</v>
      </c>
      <c r="H30" s="38">
        <v>1.43</v>
      </c>
      <c r="I30" s="38">
        <f>H30*F30</f>
        <v>5.72</v>
      </c>
      <c r="J30" s="53" t="s">
        <v>83</v>
      </c>
    </row>
    <row r="31" spans="1:13" ht="17.25" customHeight="1" x14ac:dyDescent="0.25">
      <c r="A31" s="6"/>
      <c r="B31" s="35">
        <v>11</v>
      </c>
      <c r="C31" s="36" t="s">
        <v>48</v>
      </c>
      <c r="D31" s="37" t="s">
        <v>55</v>
      </c>
      <c r="E31" s="43" t="s">
        <v>77</v>
      </c>
      <c r="F31" s="44">
        <v>1</v>
      </c>
      <c r="G31" s="35" t="s">
        <v>37</v>
      </c>
      <c r="H31" s="38">
        <v>11</v>
      </c>
      <c r="I31" s="38">
        <f>H31*F32</f>
        <v>44</v>
      </c>
      <c r="J31" s="30" t="s">
        <v>36</v>
      </c>
    </row>
    <row r="32" spans="1:13" ht="17.25" customHeight="1" x14ac:dyDescent="0.25">
      <c r="A32" s="6"/>
      <c r="B32" s="35">
        <v>12</v>
      </c>
      <c r="C32" s="45" t="s">
        <v>154</v>
      </c>
      <c r="D32" s="37" t="s">
        <v>144</v>
      </c>
      <c r="E32" s="36" t="s">
        <v>42</v>
      </c>
      <c r="F32" s="37">
        <v>4</v>
      </c>
      <c r="G32" s="35" t="s">
        <v>37</v>
      </c>
      <c r="H32" s="38">
        <v>2.52</v>
      </c>
      <c r="I32" s="38">
        <f>H32*F33</f>
        <v>20.16</v>
      </c>
      <c r="J32" s="30" t="s">
        <v>148</v>
      </c>
    </row>
    <row r="33" spans="1:10" ht="17.25" customHeight="1" x14ac:dyDescent="0.25">
      <c r="A33" s="6"/>
      <c r="B33" s="37">
        <v>13</v>
      </c>
      <c r="C33" s="40" t="s">
        <v>142</v>
      </c>
      <c r="D33" s="37" t="s">
        <v>145</v>
      </c>
      <c r="E33" s="36" t="s">
        <v>42</v>
      </c>
      <c r="F33" s="37">
        <v>8</v>
      </c>
      <c r="G33" s="35" t="s">
        <v>37</v>
      </c>
      <c r="H33" s="38">
        <v>0.05</v>
      </c>
      <c r="I33" s="38">
        <f>H33*F34</f>
        <v>0.4</v>
      </c>
      <c r="J33" s="30" t="s">
        <v>149</v>
      </c>
    </row>
    <row r="34" spans="1:10" ht="17.25" customHeight="1" x14ac:dyDescent="0.25">
      <c r="A34" s="6"/>
      <c r="B34" s="37">
        <v>14</v>
      </c>
      <c r="C34" s="40" t="s">
        <v>143</v>
      </c>
      <c r="D34" s="37" t="s">
        <v>145</v>
      </c>
      <c r="E34" s="40" t="s">
        <v>42</v>
      </c>
      <c r="F34" s="37">
        <v>8</v>
      </c>
      <c r="G34" s="35" t="s">
        <v>37</v>
      </c>
      <c r="H34" s="38">
        <v>0.04</v>
      </c>
      <c r="I34" s="38">
        <f>H34*F34</f>
        <v>0.32</v>
      </c>
      <c r="J34" s="30" t="s">
        <v>150</v>
      </c>
    </row>
    <row r="35" spans="1:10" ht="17.25" customHeight="1" x14ac:dyDescent="0.25">
      <c r="A35" s="6"/>
      <c r="B35" s="35">
        <v>15</v>
      </c>
      <c r="C35" s="36" t="s">
        <v>39</v>
      </c>
      <c r="D35" s="37"/>
      <c r="E35" s="36"/>
      <c r="F35" s="40"/>
      <c r="G35" s="36"/>
      <c r="H35" s="46"/>
      <c r="I35" s="38">
        <v>100</v>
      </c>
      <c r="J35" s="47"/>
    </row>
    <row r="36" spans="1:10" ht="18" customHeight="1" x14ac:dyDescent="0.25">
      <c r="A36" s="6"/>
      <c r="B36" s="36"/>
      <c r="C36" s="104" t="s">
        <v>38</v>
      </c>
      <c r="D36" s="104"/>
      <c r="E36" s="104"/>
      <c r="F36" s="104"/>
      <c r="G36" s="104"/>
      <c r="H36" s="104"/>
      <c r="I36" s="48">
        <f>SUM(I21:I35)</f>
        <v>700.1600000000002</v>
      </c>
      <c r="J36" s="47"/>
    </row>
    <row r="37" spans="1:10" x14ac:dyDescent="0.25">
      <c r="A37" s="6"/>
      <c r="B37" s="49" t="s">
        <v>90</v>
      </c>
      <c r="C37" s="50"/>
      <c r="D37" s="50"/>
      <c r="E37" s="50"/>
      <c r="F37" s="50"/>
      <c r="G37" s="50"/>
      <c r="H37" s="50"/>
      <c r="I37" s="50"/>
      <c r="J37" s="51"/>
    </row>
    <row r="38" spans="1:10" x14ac:dyDescent="0.25">
      <c r="A38" s="6"/>
      <c r="B38" s="6"/>
      <c r="C38" s="6"/>
      <c r="D38" s="6"/>
      <c r="E38" s="6"/>
      <c r="F38" s="6"/>
      <c r="G38" s="6"/>
      <c r="H38" s="6"/>
      <c r="I38" s="6"/>
      <c r="J38" s="24"/>
    </row>
    <row r="39" spans="1:10" x14ac:dyDescent="0.25">
      <c r="A39" s="6"/>
      <c r="B39" s="6"/>
      <c r="C39" s="6"/>
      <c r="D39" s="6"/>
      <c r="E39" s="6"/>
      <c r="F39" s="6"/>
      <c r="G39" s="6"/>
      <c r="H39" s="6"/>
      <c r="I39" s="6"/>
      <c r="J39" s="24"/>
    </row>
    <row r="40" spans="1:10" x14ac:dyDescent="0.25">
      <c r="A40" s="6"/>
      <c r="B40" s="6"/>
      <c r="C40" s="6"/>
      <c r="D40" s="6"/>
      <c r="E40" s="6"/>
      <c r="F40" s="6"/>
      <c r="G40" s="6"/>
      <c r="H40" s="6"/>
      <c r="I40" s="6"/>
    </row>
    <row r="41" spans="1:10" x14ac:dyDescent="0.25">
      <c r="A41" s="6"/>
      <c r="B41" s="6"/>
      <c r="C41" s="6"/>
      <c r="D41" s="6"/>
      <c r="E41" s="6"/>
      <c r="F41" s="6"/>
      <c r="G41" s="6"/>
      <c r="H41" s="6"/>
      <c r="I41" s="6"/>
    </row>
    <row r="42" spans="1:10" x14ac:dyDescent="0.25">
      <c r="A42" s="6"/>
      <c r="B42" s="6"/>
      <c r="C42" s="19"/>
      <c r="D42" s="6"/>
      <c r="E42" s="6"/>
      <c r="F42" s="6"/>
      <c r="G42" s="6"/>
      <c r="H42" s="6"/>
      <c r="I42" s="6"/>
    </row>
    <row r="43" spans="1:10" x14ac:dyDescent="0.25">
      <c r="A43" s="6"/>
      <c r="B43" s="6"/>
      <c r="C43" s="6"/>
      <c r="D43" s="6"/>
      <c r="E43" s="6"/>
      <c r="F43" s="6"/>
      <c r="G43" s="6"/>
      <c r="H43" s="6"/>
      <c r="I43" s="6"/>
    </row>
    <row r="44" spans="1:10" x14ac:dyDescent="0.25">
      <c r="A44" s="6"/>
      <c r="B44" s="6"/>
      <c r="C44" s="6"/>
      <c r="D44" s="6"/>
      <c r="E44" s="6"/>
      <c r="F44" s="6"/>
      <c r="G44" s="6"/>
      <c r="H44" s="6"/>
      <c r="I44" s="6"/>
    </row>
    <row r="45" spans="1:10" x14ac:dyDescent="0.25">
      <c r="A45" s="6"/>
      <c r="B45" s="6"/>
      <c r="C45" s="6"/>
      <c r="D45" s="6"/>
      <c r="E45" s="6"/>
      <c r="F45" s="6"/>
      <c r="G45" s="6"/>
      <c r="H45" s="6"/>
      <c r="I45" s="6"/>
    </row>
    <row r="46" spans="1:10" x14ac:dyDescent="0.25">
      <c r="A46" s="6"/>
      <c r="B46" s="6"/>
      <c r="C46" s="6"/>
      <c r="D46" s="6"/>
      <c r="E46" s="6"/>
      <c r="F46" s="6"/>
      <c r="G46" s="6"/>
      <c r="H46" s="6"/>
      <c r="I46" s="6"/>
    </row>
    <row r="47" spans="1:10" x14ac:dyDescent="0.25">
      <c r="A47" s="6"/>
      <c r="B47" s="6"/>
      <c r="C47" s="6"/>
      <c r="D47" s="6"/>
      <c r="E47" s="6"/>
      <c r="F47" s="6"/>
      <c r="G47" s="6"/>
      <c r="H47" s="6"/>
      <c r="I47" s="6"/>
    </row>
    <row r="48" spans="1:10" x14ac:dyDescent="0.25">
      <c r="A48" s="6"/>
      <c r="B48" s="6"/>
      <c r="C48" s="6"/>
      <c r="D48" s="6"/>
      <c r="E48" s="6"/>
      <c r="F48" s="6"/>
      <c r="G48" s="6"/>
      <c r="H48" s="6"/>
      <c r="I48" s="6"/>
    </row>
    <row r="49" spans="1:8" x14ac:dyDescent="0.25">
      <c r="A49" s="6"/>
      <c r="B49" s="6"/>
      <c r="C49" s="6"/>
      <c r="D49" s="13"/>
      <c r="E49" s="6"/>
      <c r="F49" s="6"/>
      <c r="G49" s="6"/>
      <c r="H49" s="6"/>
    </row>
    <row r="50" spans="1:8" x14ac:dyDescent="0.25">
      <c r="A50" s="6"/>
      <c r="B50" s="6"/>
      <c r="C50" s="6"/>
      <c r="D50" s="13"/>
      <c r="E50" s="6"/>
      <c r="F50" s="6"/>
      <c r="G50" s="6"/>
      <c r="H50" s="6"/>
    </row>
    <row r="51" spans="1:8" x14ac:dyDescent="0.25">
      <c r="A51" s="6"/>
      <c r="B51" s="6"/>
      <c r="C51" s="6"/>
      <c r="D51" s="13"/>
      <c r="E51" s="6"/>
      <c r="F51" s="6"/>
      <c r="G51" s="6"/>
      <c r="H51" s="6"/>
    </row>
    <row r="52" spans="1:8" x14ac:dyDescent="0.25">
      <c r="A52" s="6"/>
      <c r="B52" s="6"/>
      <c r="C52" s="6"/>
      <c r="D52" s="13"/>
      <c r="E52" s="6"/>
      <c r="F52" s="6"/>
      <c r="G52" s="6"/>
      <c r="H52" s="6"/>
    </row>
    <row r="53" spans="1:8" x14ac:dyDescent="0.25">
      <c r="A53" s="6"/>
      <c r="B53" s="6"/>
      <c r="C53" s="6"/>
      <c r="D53" s="13"/>
      <c r="E53" s="6"/>
      <c r="F53" s="6"/>
      <c r="G53" s="6"/>
      <c r="H53" s="6"/>
    </row>
    <row r="54" spans="1:8" x14ac:dyDescent="0.25">
      <c r="A54" s="6"/>
      <c r="B54" s="6"/>
      <c r="C54" s="6"/>
      <c r="D54" s="13"/>
      <c r="E54" s="6"/>
      <c r="F54" s="6"/>
      <c r="G54" s="6"/>
      <c r="H54" s="6"/>
    </row>
    <row r="55" spans="1:8" x14ac:dyDescent="0.25">
      <c r="A55" s="6"/>
      <c r="B55" s="6"/>
      <c r="C55" s="6"/>
      <c r="D55" s="13"/>
      <c r="E55" s="6"/>
      <c r="F55" s="6"/>
      <c r="G55" s="6"/>
      <c r="H55" s="6"/>
    </row>
    <row r="56" spans="1:8" x14ac:dyDescent="0.25">
      <c r="A56" s="6"/>
      <c r="B56" s="6"/>
      <c r="C56" s="6"/>
      <c r="D56" s="13"/>
      <c r="E56" s="6"/>
      <c r="F56" s="6"/>
      <c r="G56" s="6"/>
      <c r="H56" s="6"/>
    </row>
    <row r="57" spans="1:8" x14ac:dyDescent="0.25">
      <c r="A57" s="6"/>
      <c r="B57" s="6"/>
      <c r="C57" s="6"/>
      <c r="D57" s="13"/>
      <c r="E57" s="6"/>
      <c r="F57" s="6"/>
      <c r="G57" s="6"/>
      <c r="H57" s="6"/>
    </row>
    <row r="58" spans="1:8" x14ac:dyDescent="0.25">
      <c r="A58" s="6"/>
      <c r="B58" s="6"/>
      <c r="C58" s="6"/>
      <c r="D58" s="13"/>
      <c r="E58" s="6"/>
      <c r="F58" s="6"/>
      <c r="G58" s="6"/>
      <c r="H58" s="6"/>
    </row>
    <row r="59" spans="1:8" x14ac:dyDescent="0.25">
      <c r="A59" s="6"/>
      <c r="B59" s="6"/>
      <c r="C59" s="6"/>
      <c r="D59" s="13"/>
      <c r="E59" s="6"/>
      <c r="F59" s="6"/>
      <c r="G59" s="6"/>
      <c r="H59" s="6"/>
    </row>
    <row r="60" spans="1:8" x14ac:dyDescent="0.25">
      <c r="A60" s="6"/>
      <c r="B60" s="6"/>
      <c r="C60" s="6"/>
      <c r="D60" s="13"/>
      <c r="E60" s="6"/>
      <c r="F60" s="6"/>
      <c r="G60" s="6"/>
      <c r="H60" s="6"/>
    </row>
    <row r="61" spans="1:8" x14ac:dyDescent="0.25">
      <c r="A61" s="6"/>
      <c r="B61" s="6"/>
      <c r="C61" s="6"/>
      <c r="D61" s="13"/>
      <c r="E61" s="6"/>
      <c r="F61" s="6"/>
      <c r="G61" s="6"/>
      <c r="H61" s="6"/>
    </row>
    <row r="62" spans="1:8" x14ac:dyDescent="0.25">
      <c r="A62" s="6"/>
      <c r="B62" s="6"/>
      <c r="C62" s="6"/>
      <c r="D62" s="13"/>
      <c r="E62" s="6"/>
      <c r="F62" s="6"/>
      <c r="G62" s="6"/>
      <c r="H62" s="6"/>
    </row>
    <row r="63" spans="1:8" x14ac:dyDescent="0.25">
      <c r="A63" s="6"/>
      <c r="B63" s="6"/>
      <c r="C63" s="6"/>
      <c r="D63" s="13"/>
      <c r="E63" s="6"/>
      <c r="F63" s="6"/>
      <c r="G63" s="6"/>
      <c r="H63" s="6"/>
    </row>
    <row r="64" spans="1:8" x14ac:dyDescent="0.25">
      <c r="A64" s="6"/>
      <c r="B64" s="6"/>
      <c r="C64" s="6"/>
      <c r="D64" s="13"/>
      <c r="E64" s="6"/>
      <c r="F64" s="6"/>
      <c r="G64" s="6"/>
      <c r="H64" s="6"/>
    </row>
    <row r="65" spans="1:8" x14ac:dyDescent="0.25">
      <c r="A65" s="6"/>
      <c r="B65" s="6"/>
      <c r="C65" s="6"/>
      <c r="D65" s="13"/>
      <c r="E65" s="6"/>
      <c r="F65" s="6"/>
      <c r="G65" s="6"/>
      <c r="H65" s="6"/>
    </row>
    <row r="66" spans="1:8" x14ac:dyDescent="0.25">
      <c r="A66" s="6"/>
      <c r="B66" s="6"/>
      <c r="C66" s="6"/>
      <c r="D66" s="13"/>
      <c r="E66" s="6"/>
      <c r="F66" s="6"/>
      <c r="G66" s="6"/>
      <c r="H66" s="6"/>
    </row>
    <row r="67" spans="1:8" x14ac:dyDescent="0.25">
      <c r="A67" s="6"/>
      <c r="B67" s="6"/>
      <c r="C67" s="6"/>
      <c r="D67" s="13"/>
      <c r="E67" s="6"/>
      <c r="F67" s="6"/>
      <c r="G67" s="6"/>
      <c r="H67" s="6"/>
    </row>
    <row r="68" spans="1:8" x14ac:dyDescent="0.25">
      <c r="A68" s="6"/>
      <c r="B68" s="6"/>
      <c r="C68" s="6"/>
      <c r="D68" s="13"/>
      <c r="E68" s="6"/>
      <c r="F68" s="6"/>
      <c r="G68" s="6"/>
      <c r="H68" s="6"/>
    </row>
    <row r="69" spans="1:8" x14ac:dyDescent="0.25">
      <c r="A69" s="6"/>
      <c r="B69" s="6"/>
      <c r="C69" s="6"/>
      <c r="D69" s="13"/>
      <c r="E69" s="6"/>
      <c r="F69" s="6"/>
      <c r="G69" s="6"/>
      <c r="H69" s="6"/>
    </row>
    <row r="70" spans="1:8" x14ac:dyDescent="0.25">
      <c r="A70" s="6"/>
      <c r="B70" s="6"/>
      <c r="C70" s="6"/>
      <c r="D70" s="13"/>
      <c r="E70" s="6"/>
      <c r="F70" s="6"/>
      <c r="G70" s="6"/>
      <c r="H70" s="6"/>
    </row>
    <row r="71" spans="1:8" x14ac:dyDescent="0.25">
      <c r="A71" s="6"/>
      <c r="B71" s="6"/>
      <c r="C71" s="6"/>
      <c r="D71" s="13"/>
      <c r="E71" s="6"/>
      <c r="F71" s="6"/>
      <c r="G71" s="6"/>
      <c r="H71" s="6"/>
    </row>
    <row r="72" spans="1:8" x14ac:dyDescent="0.25">
      <c r="A72" s="6"/>
      <c r="B72" s="6"/>
      <c r="C72" s="6"/>
      <c r="D72" s="13"/>
      <c r="E72" s="6"/>
      <c r="F72" s="6"/>
      <c r="G72" s="6"/>
      <c r="H72" s="6"/>
    </row>
    <row r="73" spans="1:8" x14ac:dyDescent="0.25">
      <c r="A73" s="6"/>
      <c r="B73" s="6"/>
      <c r="C73" s="6"/>
      <c r="D73" s="13"/>
      <c r="E73" s="6"/>
      <c r="F73" s="6"/>
      <c r="G73" s="6"/>
      <c r="H73" s="6"/>
    </row>
    <row r="74" spans="1:8" x14ac:dyDescent="0.25">
      <c r="A74" s="6"/>
      <c r="B74" s="6"/>
      <c r="C74" s="6"/>
      <c r="D74" s="13"/>
      <c r="E74" s="6"/>
      <c r="F74" s="6"/>
      <c r="G74" s="6"/>
      <c r="H74" s="6"/>
    </row>
    <row r="75" spans="1:8" x14ac:dyDescent="0.25">
      <c r="A75" s="6"/>
      <c r="B75" s="6"/>
      <c r="C75" s="6"/>
      <c r="D75" s="13"/>
      <c r="E75" s="6"/>
      <c r="F75" s="6"/>
      <c r="G75" s="6"/>
      <c r="H75" s="6"/>
    </row>
    <row r="76" spans="1:8" x14ac:dyDescent="0.25">
      <c r="A76" s="6"/>
      <c r="B76" s="6"/>
      <c r="C76" s="6"/>
      <c r="D76" s="13"/>
      <c r="E76" s="6"/>
      <c r="F76" s="6"/>
      <c r="G76" s="6"/>
      <c r="H76" s="6"/>
    </row>
    <row r="77" spans="1:8" x14ac:dyDescent="0.25">
      <c r="A77" s="6"/>
      <c r="B77" s="6"/>
      <c r="C77" s="6"/>
      <c r="D77" s="13"/>
      <c r="E77" s="6"/>
      <c r="F77" s="6"/>
      <c r="G77" s="6"/>
      <c r="H77" s="6"/>
    </row>
    <row r="78" spans="1:8" x14ac:dyDescent="0.25">
      <c r="A78" s="6"/>
      <c r="B78" s="6"/>
      <c r="C78" s="6"/>
      <c r="D78" s="13"/>
      <c r="E78" s="6"/>
      <c r="F78" s="6"/>
      <c r="G78" s="6"/>
      <c r="H78" s="6"/>
    </row>
    <row r="79" spans="1:8" x14ac:dyDescent="0.25">
      <c r="A79" s="6"/>
      <c r="B79" s="6"/>
      <c r="C79" s="6"/>
      <c r="D79" s="13"/>
      <c r="E79" s="6"/>
      <c r="F79" s="6"/>
      <c r="G79" s="6"/>
      <c r="H79" s="6"/>
    </row>
    <row r="80" spans="1:8" x14ac:dyDescent="0.25">
      <c r="A80" s="6"/>
      <c r="B80" s="6"/>
      <c r="C80" s="6"/>
      <c r="D80" s="13"/>
      <c r="E80" s="6"/>
      <c r="F80" s="6"/>
      <c r="G80" s="6"/>
      <c r="H80" s="6"/>
    </row>
    <row r="81" spans="1:8" x14ac:dyDescent="0.25">
      <c r="A81" s="6"/>
      <c r="B81" s="6"/>
      <c r="C81" s="6"/>
      <c r="D81" s="13"/>
      <c r="E81" s="6"/>
      <c r="F81" s="6"/>
      <c r="G81" s="6"/>
      <c r="H81" s="6"/>
    </row>
    <row r="82" spans="1:8" x14ac:dyDescent="0.25">
      <c r="A82" s="6"/>
      <c r="B82" s="6"/>
      <c r="C82" s="6"/>
      <c r="D82" s="13"/>
      <c r="E82" s="6"/>
      <c r="F82" s="6"/>
      <c r="G82" s="6"/>
      <c r="H82" s="6"/>
    </row>
    <row r="83" spans="1:8" x14ac:dyDescent="0.25">
      <c r="A83" s="6"/>
      <c r="B83" s="6"/>
      <c r="C83" s="6"/>
      <c r="D83" s="13"/>
      <c r="E83" s="6"/>
      <c r="F83" s="6"/>
      <c r="G83" s="6"/>
      <c r="H83" s="6"/>
    </row>
    <row r="84" spans="1:8" x14ac:dyDescent="0.25">
      <c r="A84" s="6"/>
      <c r="B84" s="6"/>
      <c r="C84" s="6"/>
      <c r="D84" s="13"/>
      <c r="E84" s="6"/>
      <c r="F84" s="6"/>
      <c r="G84" s="6"/>
      <c r="H84" s="6"/>
    </row>
    <row r="85" spans="1:8" x14ac:dyDescent="0.25">
      <c r="A85" s="6"/>
      <c r="B85" s="6"/>
      <c r="C85" s="6"/>
      <c r="D85" s="13"/>
      <c r="E85" s="6"/>
      <c r="F85" s="6"/>
      <c r="G85" s="6"/>
      <c r="H85" s="6"/>
    </row>
    <row r="86" spans="1:8" x14ac:dyDescent="0.25">
      <c r="A86" s="6"/>
      <c r="B86" s="6"/>
      <c r="C86" s="6"/>
      <c r="D86" s="13"/>
      <c r="E86" s="6"/>
      <c r="F86" s="6"/>
      <c r="G86" s="6"/>
      <c r="H86" s="6"/>
    </row>
    <row r="87" spans="1:8" x14ac:dyDescent="0.25">
      <c r="A87" s="6"/>
      <c r="B87" s="6"/>
      <c r="C87" s="6"/>
      <c r="D87" s="13"/>
      <c r="E87" s="6"/>
      <c r="F87" s="6"/>
      <c r="G87" s="6"/>
      <c r="H87" s="6"/>
    </row>
    <row r="88" spans="1:8" x14ac:dyDescent="0.25">
      <c r="A88" s="6"/>
      <c r="B88" s="6"/>
      <c r="C88" s="6"/>
      <c r="D88" s="13"/>
      <c r="E88" s="6"/>
      <c r="F88" s="6"/>
      <c r="G88" s="6"/>
      <c r="H88" s="6"/>
    </row>
    <row r="89" spans="1:8" x14ac:dyDescent="0.25">
      <c r="A89" s="6"/>
      <c r="B89" s="6"/>
      <c r="C89" s="6"/>
      <c r="D89" s="13"/>
      <c r="E89" s="6"/>
      <c r="F89" s="6"/>
      <c r="G89" s="6"/>
      <c r="H89" s="6"/>
    </row>
    <row r="90" spans="1:8" x14ac:dyDescent="0.25">
      <c r="A90" s="6"/>
      <c r="B90" s="6"/>
      <c r="C90" s="6"/>
      <c r="D90" s="13"/>
      <c r="E90" s="6"/>
      <c r="F90" s="6"/>
      <c r="G90" s="6"/>
      <c r="H90" s="6"/>
    </row>
    <row r="91" spans="1:8" x14ac:dyDescent="0.25">
      <c r="A91" s="6"/>
      <c r="B91" s="6"/>
      <c r="C91" s="6"/>
      <c r="D91" s="13"/>
      <c r="E91" s="6"/>
      <c r="F91" s="6"/>
      <c r="G91" s="6"/>
      <c r="H91" s="6"/>
    </row>
    <row r="92" spans="1:8" x14ac:dyDescent="0.25">
      <c r="A92" s="6"/>
      <c r="B92" s="6"/>
      <c r="C92" s="6"/>
      <c r="D92" s="13"/>
      <c r="E92" s="6"/>
      <c r="F92" s="6"/>
      <c r="G92" s="6"/>
      <c r="H92" s="6"/>
    </row>
    <row r="93" spans="1:8" x14ac:dyDescent="0.25">
      <c r="A93" s="6"/>
      <c r="B93" s="6"/>
      <c r="C93" s="6"/>
      <c r="D93" s="13"/>
      <c r="E93" s="6"/>
      <c r="F93" s="6"/>
      <c r="G93" s="6"/>
      <c r="H93" s="6"/>
    </row>
    <row r="94" spans="1:8" x14ac:dyDescent="0.25">
      <c r="A94" s="6"/>
      <c r="B94" s="6"/>
      <c r="C94" s="6"/>
      <c r="D94" s="13"/>
      <c r="E94" s="6"/>
      <c r="F94" s="6"/>
      <c r="G94" s="6"/>
      <c r="H94" s="6"/>
    </row>
    <row r="95" spans="1:8" x14ac:dyDescent="0.25">
      <c r="A95" s="6"/>
      <c r="B95" s="6"/>
      <c r="C95" s="6"/>
      <c r="D95" s="13"/>
      <c r="E95" s="6"/>
      <c r="F95" s="6"/>
      <c r="G95" s="6"/>
      <c r="H95" s="6"/>
    </row>
    <row r="96" spans="1:8" x14ac:dyDescent="0.25">
      <c r="A96" s="6"/>
      <c r="B96" s="6"/>
      <c r="C96" s="6"/>
      <c r="D96" s="13"/>
      <c r="E96" s="6"/>
      <c r="F96" s="6"/>
      <c r="G96" s="6"/>
      <c r="H96" s="6"/>
    </row>
    <row r="97" spans="1:8" x14ac:dyDescent="0.25">
      <c r="A97" s="6"/>
      <c r="B97" s="6"/>
      <c r="C97" s="6"/>
      <c r="D97" s="13"/>
      <c r="E97" s="6"/>
      <c r="F97" s="6"/>
      <c r="G97" s="6"/>
      <c r="H97" s="6"/>
    </row>
    <row r="98" spans="1:8" x14ac:dyDescent="0.25">
      <c r="A98" s="6"/>
      <c r="B98" s="6"/>
      <c r="C98" s="6"/>
      <c r="D98" s="13"/>
      <c r="E98" s="6"/>
      <c r="F98" s="6"/>
      <c r="G98" s="6"/>
      <c r="H98" s="6"/>
    </row>
    <row r="99" spans="1:8" x14ac:dyDescent="0.25">
      <c r="A99" s="6"/>
      <c r="B99" s="6"/>
      <c r="C99" s="6"/>
      <c r="D99" s="13"/>
      <c r="E99" s="6"/>
      <c r="F99" s="6"/>
      <c r="G99" s="6"/>
      <c r="H99" s="6"/>
    </row>
    <row r="100" spans="1:8" x14ac:dyDescent="0.25">
      <c r="A100" s="6"/>
      <c r="B100" s="6"/>
      <c r="C100" s="6"/>
      <c r="D100" s="13"/>
      <c r="E100" s="6"/>
      <c r="F100" s="6"/>
      <c r="G100" s="6"/>
      <c r="H100" s="6"/>
    </row>
    <row r="101" spans="1:8" x14ac:dyDescent="0.25">
      <c r="A101" s="6"/>
      <c r="B101" s="6"/>
      <c r="C101" s="6"/>
      <c r="D101" s="13"/>
      <c r="E101" s="6"/>
      <c r="F101" s="6"/>
      <c r="G101" s="6"/>
      <c r="H101" s="6"/>
    </row>
    <row r="102" spans="1:8" x14ac:dyDescent="0.25">
      <c r="A102" s="6"/>
      <c r="B102" s="6"/>
      <c r="C102" s="6"/>
      <c r="D102" s="13"/>
      <c r="E102" s="6"/>
      <c r="F102" s="6"/>
      <c r="G102" s="6"/>
      <c r="H102" s="6"/>
    </row>
    <row r="103" spans="1:8" x14ac:dyDescent="0.25">
      <c r="A103" s="6"/>
      <c r="B103" s="6"/>
      <c r="C103" s="6"/>
      <c r="D103" s="13"/>
      <c r="E103" s="6"/>
      <c r="F103" s="6"/>
      <c r="G103" s="6"/>
      <c r="H103" s="6"/>
    </row>
    <row r="104" spans="1:8" x14ac:dyDescent="0.25">
      <c r="A104" s="6"/>
      <c r="B104" s="6"/>
      <c r="C104" s="6"/>
      <c r="D104" s="13"/>
      <c r="E104" s="6"/>
      <c r="F104" s="6"/>
      <c r="G104" s="6"/>
      <c r="H104" s="6"/>
    </row>
    <row r="105" spans="1:8" x14ac:dyDescent="0.25">
      <c r="A105" s="6"/>
      <c r="B105" s="6"/>
      <c r="C105" s="6"/>
      <c r="D105" s="13"/>
      <c r="E105" s="6"/>
      <c r="F105" s="6"/>
      <c r="G105" s="6"/>
      <c r="H105" s="6"/>
    </row>
    <row r="106" spans="1:8" x14ac:dyDescent="0.25">
      <c r="A106" s="6"/>
      <c r="B106" s="6"/>
      <c r="C106" s="6"/>
      <c r="D106" s="13"/>
      <c r="E106" s="6"/>
      <c r="F106" s="6"/>
      <c r="G106" s="6"/>
      <c r="H106" s="6"/>
    </row>
    <row r="107" spans="1:8" x14ac:dyDescent="0.25">
      <c r="A107" s="6"/>
      <c r="B107" s="6"/>
      <c r="C107" s="6"/>
      <c r="D107" s="13"/>
      <c r="E107" s="6"/>
      <c r="F107" s="6"/>
      <c r="G107" s="6"/>
      <c r="H107" s="6"/>
    </row>
    <row r="108" spans="1:8" x14ac:dyDescent="0.25">
      <c r="A108" s="6"/>
      <c r="B108" s="6"/>
      <c r="C108" s="6"/>
      <c r="D108" s="13"/>
      <c r="E108" s="6"/>
      <c r="F108" s="6"/>
      <c r="G108" s="6"/>
      <c r="H108" s="6"/>
    </row>
    <row r="109" spans="1:8" x14ac:dyDescent="0.25">
      <c r="A109" s="6"/>
      <c r="B109" s="6"/>
      <c r="C109" s="6"/>
      <c r="D109" s="13"/>
      <c r="E109" s="6"/>
      <c r="F109" s="6"/>
      <c r="G109" s="6"/>
      <c r="H109" s="6"/>
    </row>
    <row r="110" spans="1:8" x14ac:dyDescent="0.25">
      <c r="A110" s="6"/>
      <c r="B110" s="6"/>
      <c r="C110" s="6"/>
      <c r="D110" s="13"/>
      <c r="E110" s="6"/>
      <c r="F110" s="6"/>
      <c r="G110" s="6"/>
      <c r="H110" s="6"/>
    </row>
    <row r="111" spans="1:8" x14ac:dyDescent="0.25">
      <c r="A111" s="6"/>
      <c r="B111" s="6"/>
      <c r="C111" s="6"/>
      <c r="D111" s="13"/>
      <c r="E111" s="6"/>
      <c r="F111" s="6"/>
      <c r="G111" s="6"/>
      <c r="H111" s="6"/>
    </row>
    <row r="112" spans="1:8" x14ac:dyDescent="0.25">
      <c r="A112" s="6"/>
      <c r="B112" s="6"/>
      <c r="C112" s="6"/>
      <c r="D112" s="13"/>
      <c r="E112" s="6"/>
      <c r="F112" s="6"/>
      <c r="G112" s="6"/>
      <c r="H112" s="6"/>
    </row>
    <row r="113" spans="1:8" x14ac:dyDescent="0.25">
      <c r="A113" s="6"/>
      <c r="B113" s="6"/>
      <c r="C113" s="6"/>
      <c r="D113" s="13"/>
      <c r="E113" s="6"/>
      <c r="F113" s="6"/>
      <c r="G113" s="6"/>
      <c r="H113" s="6"/>
    </row>
    <row r="114" spans="1:8" x14ac:dyDescent="0.25">
      <c r="A114" s="6"/>
      <c r="B114" s="6"/>
      <c r="C114" s="6"/>
      <c r="D114" s="13"/>
      <c r="E114" s="6"/>
      <c r="F114" s="6"/>
      <c r="G114" s="6"/>
      <c r="H114" s="6"/>
    </row>
    <row r="115" spans="1:8" x14ac:dyDescent="0.25">
      <c r="A115" s="6"/>
      <c r="B115" s="6"/>
      <c r="C115" s="6"/>
      <c r="D115" s="13"/>
      <c r="E115" s="6"/>
      <c r="F115" s="6"/>
      <c r="G115" s="6"/>
      <c r="H115" s="6"/>
    </row>
    <row r="116" spans="1:8" x14ac:dyDescent="0.25">
      <c r="A116" s="6"/>
      <c r="B116" s="6"/>
      <c r="C116" s="6"/>
      <c r="D116" s="13"/>
      <c r="E116" s="6"/>
      <c r="F116" s="6"/>
      <c r="G116" s="6"/>
      <c r="H116" s="6"/>
    </row>
    <row r="117" spans="1:8" x14ac:dyDescent="0.25">
      <c r="A117" s="6"/>
      <c r="B117" s="6"/>
      <c r="C117" s="6"/>
      <c r="D117" s="13"/>
      <c r="E117" s="6"/>
      <c r="F117" s="6"/>
      <c r="G117" s="6"/>
      <c r="H117" s="6"/>
    </row>
    <row r="118" spans="1:8" x14ac:dyDescent="0.25">
      <c r="A118" s="6"/>
      <c r="B118" s="6"/>
      <c r="C118" s="6"/>
      <c r="D118" s="13"/>
      <c r="E118" s="6"/>
      <c r="F118" s="6"/>
      <c r="G118" s="6"/>
      <c r="H118" s="6"/>
    </row>
    <row r="119" spans="1:8" x14ac:dyDescent="0.25">
      <c r="A119" s="6"/>
      <c r="B119" s="6"/>
      <c r="C119" s="6"/>
      <c r="D119" s="13"/>
      <c r="E119" s="6"/>
      <c r="F119" s="6"/>
      <c r="G119" s="6"/>
      <c r="H119" s="6"/>
    </row>
    <row r="120" spans="1:8" x14ac:dyDescent="0.25">
      <c r="A120" s="6"/>
      <c r="B120" s="6"/>
      <c r="C120" s="6"/>
      <c r="D120" s="13"/>
      <c r="E120" s="6"/>
      <c r="F120" s="6"/>
      <c r="G120" s="6"/>
      <c r="H120" s="6"/>
    </row>
    <row r="121" spans="1:8" x14ac:dyDescent="0.25">
      <c r="A121" s="6"/>
      <c r="B121" s="6"/>
      <c r="C121" s="6"/>
      <c r="D121" s="13"/>
      <c r="E121" s="6"/>
      <c r="F121" s="6"/>
      <c r="G121" s="6"/>
      <c r="H121" s="6"/>
    </row>
    <row r="122" spans="1:8" x14ac:dyDescent="0.25">
      <c r="A122" s="6"/>
      <c r="B122" s="6"/>
      <c r="C122" s="6"/>
      <c r="D122" s="13"/>
      <c r="E122" s="6"/>
      <c r="F122" s="6"/>
      <c r="G122" s="6"/>
      <c r="H122" s="6"/>
    </row>
    <row r="123" spans="1:8" x14ac:dyDescent="0.25">
      <c r="A123" s="6"/>
      <c r="B123" s="6"/>
      <c r="C123" s="6"/>
      <c r="D123" s="13"/>
      <c r="E123" s="6"/>
      <c r="F123" s="6"/>
      <c r="G123" s="6"/>
      <c r="H123" s="6"/>
    </row>
    <row r="124" spans="1:8" x14ac:dyDescent="0.25">
      <c r="A124" s="6"/>
      <c r="B124" s="6"/>
      <c r="C124" s="6"/>
      <c r="D124" s="13"/>
      <c r="E124" s="6"/>
      <c r="F124" s="6"/>
      <c r="G124" s="6"/>
      <c r="H124" s="6"/>
    </row>
    <row r="125" spans="1:8" x14ac:dyDescent="0.25">
      <c r="A125" s="6"/>
      <c r="B125" s="6"/>
      <c r="C125" s="6"/>
      <c r="D125" s="13"/>
      <c r="E125" s="6"/>
      <c r="F125" s="6"/>
      <c r="G125" s="6"/>
      <c r="H125" s="6"/>
    </row>
    <row r="126" spans="1:8" x14ac:dyDescent="0.25">
      <c r="A126" s="6"/>
      <c r="B126" s="6"/>
      <c r="C126" s="6"/>
      <c r="D126" s="13"/>
      <c r="E126" s="6"/>
      <c r="F126" s="6"/>
      <c r="G126" s="6"/>
      <c r="H126" s="6"/>
    </row>
    <row r="127" spans="1:8" x14ac:dyDescent="0.25">
      <c r="A127" s="6"/>
      <c r="B127" s="6"/>
      <c r="C127" s="6"/>
      <c r="D127" s="13"/>
      <c r="E127" s="6"/>
      <c r="F127" s="6"/>
      <c r="G127" s="6"/>
      <c r="H127" s="6"/>
    </row>
    <row r="128" spans="1:8" x14ac:dyDescent="0.25">
      <c r="A128" s="6"/>
      <c r="B128" s="6"/>
      <c r="C128" s="6"/>
      <c r="D128" s="13"/>
      <c r="E128" s="6"/>
      <c r="F128" s="6"/>
      <c r="G128" s="6"/>
      <c r="H128" s="6"/>
    </row>
    <row r="129" spans="1:8" x14ac:dyDescent="0.25">
      <c r="A129" s="6"/>
      <c r="B129" s="6"/>
      <c r="C129" s="6"/>
      <c r="D129" s="13"/>
      <c r="E129" s="6"/>
      <c r="F129" s="6"/>
      <c r="G129" s="6"/>
      <c r="H129" s="6"/>
    </row>
    <row r="130" spans="1:8" x14ac:dyDescent="0.25">
      <c r="A130" s="6"/>
      <c r="B130" s="6"/>
      <c r="C130" s="6"/>
      <c r="D130" s="13"/>
      <c r="E130" s="6"/>
      <c r="F130" s="6"/>
      <c r="G130" s="6"/>
      <c r="H130" s="6"/>
    </row>
    <row r="131" spans="1:8" x14ac:dyDescent="0.25">
      <c r="A131" s="6"/>
      <c r="B131" s="6"/>
      <c r="C131" s="6"/>
      <c r="D131" s="13"/>
      <c r="E131" s="6"/>
      <c r="F131" s="6"/>
      <c r="G131" s="6"/>
      <c r="H131" s="6"/>
    </row>
    <row r="132" spans="1:8" x14ac:dyDescent="0.25">
      <c r="A132" s="6"/>
      <c r="B132" s="6"/>
      <c r="C132" s="6"/>
      <c r="D132" s="13"/>
      <c r="E132" s="6"/>
      <c r="F132" s="6"/>
      <c r="G132" s="6"/>
      <c r="H132" s="6"/>
    </row>
    <row r="133" spans="1:8" x14ac:dyDescent="0.25">
      <c r="A133" s="6"/>
      <c r="B133" s="6"/>
      <c r="C133" s="6"/>
      <c r="D133" s="13"/>
      <c r="E133" s="6"/>
      <c r="F133" s="6"/>
      <c r="G133" s="6"/>
      <c r="H133" s="6"/>
    </row>
    <row r="134" spans="1:8" x14ac:dyDescent="0.25">
      <c r="A134" s="6"/>
      <c r="B134" s="6"/>
      <c r="C134" s="6"/>
      <c r="D134" s="13"/>
      <c r="E134" s="6"/>
      <c r="F134" s="6"/>
      <c r="G134" s="6"/>
      <c r="H134" s="6"/>
    </row>
    <row r="135" spans="1:8" x14ac:dyDescent="0.25">
      <c r="A135" s="6"/>
      <c r="B135" s="6"/>
      <c r="C135" s="6"/>
      <c r="D135" s="13"/>
      <c r="E135" s="6"/>
      <c r="F135" s="6"/>
      <c r="G135" s="6"/>
      <c r="H135" s="6"/>
    </row>
    <row r="136" spans="1:8" x14ac:dyDescent="0.25">
      <c r="A136" s="6"/>
      <c r="B136" s="6"/>
      <c r="C136" s="6"/>
      <c r="D136" s="13"/>
      <c r="E136" s="6"/>
      <c r="F136" s="6"/>
      <c r="G136" s="6"/>
      <c r="H136" s="6"/>
    </row>
    <row r="137" spans="1:8" x14ac:dyDescent="0.25">
      <c r="A137" s="6"/>
      <c r="B137" s="6"/>
      <c r="C137" s="6"/>
      <c r="D137" s="13"/>
      <c r="E137" s="6"/>
      <c r="F137" s="6"/>
      <c r="G137" s="6"/>
      <c r="H137" s="6"/>
    </row>
    <row r="138" spans="1:8" x14ac:dyDescent="0.25">
      <c r="A138" s="6"/>
      <c r="B138" s="6"/>
      <c r="C138" s="6"/>
      <c r="D138" s="13"/>
      <c r="E138" s="6"/>
      <c r="F138" s="6"/>
      <c r="G138" s="6"/>
      <c r="H138" s="6"/>
    </row>
    <row r="139" spans="1:8" x14ac:dyDescent="0.25">
      <c r="A139" s="6"/>
      <c r="B139" s="6"/>
      <c r="C139" s="6"/>
      <c r="D139" s="13"/>
      <c r="E139" s="6"/>
      <c r="F139" s="6"/>
      <c r="G139" s="6"/>
      <c r="H139" s="6"/>
    </row>
    <row r="140" spans="1:8" x14ac:dyDescent="0.25">
      <c r="A140" s="6"/>
      <c r="B140" s="6"/>
      <c r="C140" s="6"/>
      <c r="D140" s="13"/>
      <c r="E140" s="6"/>
      <c r="F140" s="6"/>
      <c r="G140" s="6"/>
      <c r="H140" s="6"/>
    </row>
    <row r="141" spans="1:8" x14ac:dyDescent="0.25">
      <c r="A141" s="6"/>
      <c r="B141" s="6"/>
      <c r="C141" s="6"/>
      <c r="D141" s="13"/>
      <c r="E141" s="6"/>
      <c r="F141" s="6"/>
      <c r="G141" s="6"/>
      <c r="H141" s="6"/>
    </row>
    <row r="142" spans="1:8" x14ac:dyDescent="0.25">
      <c r="A142" s="6"/>
      <c r="B142" s="6"/>
      <c r="C142" s="6"/>
      <c r="D142" s="13"/>
      <c r="E142" s="6"/>
      <c r="F142" s="6"/>
      <c r="G142" s="6"/>
      <c r="H142" s="6"/>
    </row>
    <row r="143" spans="1:8" x14ac:dyDescent="0.25">
      <c r="A143" s="6"/>
      <c r="B143" s="6"/>
      <c r="C143" s="6"/>
      <c r="D143" s="13"/>
      <c r="E143" s="6"/>
      <c r="F143" s="6"/>
      <c r="G143" s="6"/>
      <c r="H143" s="6"/>
    </row>
    <row r="144" spans="1:8" x14ac:dyDescent="0.25">
      <c r="A144" s="6"/>
      <c r="B144" s="6"/>
      <c r="C144" s="6"/>
      <c r="D144" s="13"/>
      <c r="E144" s="6"/>
      <c r="F144" s="6"/>
      <c r="G144" s="6"/>
      <c r="H144" s="6"/>
    </row>
    <row r="145" spans="1:8" x14ac:dyDescent="0.25">
      <c r="A145" s="6"/>
      <c r="B145" s="6"/>
      <c r="C145" s="6"/>
      <c r="D145" s="13"/>
      <c r="E145" s="6"/>
      <c r="F145" s="6"/>
      <c r="G145" s="6"/>
      <c r="H145" s="6"/>
    </row>
    <row r="146" spans="1:8" x14ac:dyDescent="0.25">
      <c r="A146" s="6"/>
      <c r="B146" s="6"/>
      <c r="C146" s="6"/>
      <c r="D146" s="13"/>
      <c r="E146" s="6"/>
      <c r="F146" s="6"/>
      <c r="G146" s="6"/>
      <c r="H146" s="6"/>
    </row>
    <row r="147" spans="1:8" x14ac:dyDescent="0.25">
      <c r="A147" s="6"/>
      <c r="B147" s="6"/>
      <c r="C147" s="6"/>
      <c r="D147" s="13"/>
      <c r="E147" s="6"/>
      <c r="F147" s="6"/>
      <c r="G147" s="6"/>
      <c r="H147" s="6"/>
    </row>
    <row r="148" spans="1:8" x14ac:dyDescent="0.25">
      <c r="A148" s="6"/>
      <c r="B148" s="6"/>
      <c r="C148" s="6"/>
      <c r="D148" s="13"/>
      <c r="E148" s="6"/>
      <c r="F148" s="6"/>
      <c r="G148" s="6"/>
      <c r="H148" s="6"/>
    </row>
    <row r="149" spans="1:8" x14ac:dyDescent="0.25">
      <c r="A149" s="6"/>
      <c r="B149" s="6"/>
      <c r="C149" s="6"/>
      <c r="D149" s="13"/>
      <c r="E149" s="6"/>
      <c r="F149" s="6"/>
      <c r="G149" s="6"/>
      <c r="H149" s="6"/>
    </row>
    <row r="150" spans="1:8" x14ac:dyDescent="0.25">
      <c r="A150" s="6"/>
      <c r="B150" s="6"/>
      <c r="C150" s="6"/>
      <c r="D150" s="13"/>
      <c r="E150" s="6"/>
      <c r="F150" s="6"/>
      <c r="G150" s="6"/>
      <c r="H150" s="6"/>
    </row>
    <row r="151" spans="1:8" x14ac:dyDescent="0.25">
      <c r="A151" s="6"/>
      <c r="B151" s="6"/>
      <c r="C151" s="6"/>
      <c r="D151" s="13"/>
      <c r="E151" s="6"/>
      <c r="F151" s="6"/>
      <c r="G151" s="6"/>
      <c r="H151" s="6"/>
    </row>
    <row r="152" spans="1:8" x14ac:dyDescent="0.25">
      <c r="A152" s="6"/>
      <c r="B152" s="6"/>
      <c r="C152" s="6"/>
      <c r="D152" s="13"/>
      <c r="E152" s="6"/>
      <c r="F152" s="6"/>
      <c r="G152" s="6"/>
      <c r="H152" s="6"/>
    </row>
    <row r="153" spans="1:8" x14ac:dyDescent="0.25">
      <c r="A153" s="6"/>
      <c r="B153" s="6"/>
      <c r="C153" s="6"/>
      <c r="D153" s="13"/>
      <c r="E153" s="6"/>
      <c r="F153" s="6"/>
      <c r="G153" s="6"/>
      <c r="H153" s="6"/>
    </row>
    <row r="154" spans="1:8" x14ac:dyDescent="0.25">
      <c r="A154" s="6"/>
      <c r="B154" s="6"/>
      <c r="C154" s="6"/>
      <c r="D154" s="13"/>
      <c r="E154" s="6"/>
      <c r="F154" s="6"/>
      <c r="G154" s="6"/>
      <c r="H154" s="6"/>
    </row>
    <row r="155" spans="1:8" x14ac:dyDescent="0.25">
      <c r="A155" s="6"/>
      <c r="B155" s="6"/>
      <c r="C155" s="6"/>
      <c r="D155" s="13"/>
      <c r="E155" s="6"/>
      <c r="F155" s="6"/>
      <c r="G155" s="6"/>
      <c r="H155" s="6"/>
    </row>
    <row r="156" spans="1:8" x14ac:dyDescent="0.25">
      <c r="A156" s="6"/>
      <c r="B156" s="6"/>
      <c r="C156" s="6"/>
      <c r="D156" s="13"/>
      <c r="E156" s="6"/>
      <c r="F156" s="6"/>
      <c r="G156" s="6"/>
      <c r="H156" s="6"/>
    </row>
    <row r="157" spans="1:8" x14ac:dyDescent="0.25">
      <c r="A157" s="6"/>
      <c r="B157" s="6"/>
      <c r="C157" s="6"/>
      <c r="D157" s="13"/>
      <c r="E157" s="6"/>
      <c r="F157" s="6"/>
      <c r="G157" s="6"/>
      <c r="H157" s="6"/>
    </row>
    <row r="158" spans="1:8" x14ac:dyDescent="0.25">
      <c r="A158" s="6"/>
      <c r="B158" s="6"/>
      <c r="C158" s="6"/>
      <c r="D158" s="13"/>
      <c r="E158" s="6"/>
      <c r="F158" s="6"/>
      <c r="G158" s="6"/>
      <c r="H158" s="6"/>
    </row>
    <row r="159" spans="1:8" x14ac:dyDescent="0.25">
      <c r="A159" s="6"/>
      <c r="B159" s="6"/>
      <c r="C159" s="6"/>
      <c r="D159" s="13"/>
      <c r="E159" s="6"/>
      <c r="F159" s="6"/>
      <c r="G159" s="6"/>
      <c r="H159" s="6"/>
    </row>
    <row r="160" spans="1:8" x14ac:dyDescent="0.25">
      <c r="A160" s="6"/>
      <c r="B160" s="6"/>
      <c r="C160" s="6"/>
      <c r="D160" s="13"/>
      <c r="E160" s="6"/>
      <c r="F160" s="6"/>
      <c r="G160" s="6"/>
      <c r="H160" s="6"/>
    </row>
    <row r="161" spans="1:8" x14ac:dyDescent="0.25">
      <c r="A161" s="6"/>
      <c r="B161" s="6"/>
      <c r="C161" s="6"/>
      <c r="D161" s="13"/>
      <c r="E161" s="6"/>
      <c r="F161" s="6"/>
      <c r="G161" s="6"/>
      <c r="H161" s="6"/>
    </row>
    <row r="162" spans="1:8" x14ac:dyDescent="0.25">
      <c r="A162" s="6"/>
      <c r="B162" s="6"/>
      <c r="C162" s="6"/>
      <c r="D162" s="13"/>
      <c r="E162" s="6"/>
      <c r="F162" s="6"/>
      <c r="G162" s="6"/>
      <c r="H162" s="6"/>
    </row>
    <row r="163" spans="1:8" x14ac:dyDescent="0.25">
      <c r="A163" s="6"/>
      <c r="B163" s="6"/>
      <c r="C163" s="6"/>
      <c r="D163" s="13"/>
      <c r="E163" s="6"/>
      <c r="F163" s="6"/>
      <c r="G163" s="6"/>
      <c r="H163" s="6"/>
    </row>
    <row r="164" spans="1:8" x14ac:dyDescent="0.25">
      <c r="A164" s="6"/>
      <c r="B164" s="6"/>
      <c r="C164" s="6"/>
      <c r="D164" s="13"/>
      <c r="E164" s="6"/>
      <c r="F164" s="6"/>
      <c r="G164" s="6"/>
      <c r="H164" s="6"/>
    </row>
    <row r="165" spans="1:8" x14ac:dyDescent="0.25">
      <c r="A165" s="6"/>
      <c r="B165" s="6"/>
      <c r="C165" s="6"/>
      <c r="D165" s="13"/>
      <c r="E165" s="6"/>
      <c r="F165" s="6"/>
      <c r="G165" s="6"/>
      <c r="H165" s="6"/>
    </row>
    <row r="166" spans="1:8" x14ac:dyDescent="0.25">
      <c r="A166" s="6"/>
      <c r="B166" s="6"/>
      <c r="C166" s="6"/>
      <c r="D166" s="13"/>
      <c r="E166" s="6"/>
      <c r="F166" s="6"/>
      <c r="G166" s="6"/>
      <c r="H166" s="6"/>
    </row>
    <row r="167" spans="1:8" x14ac:dyDescent="0.25">
      <c r="A167" s="6"/>
      <c r="B167" s="6"/>
      <c r="C167" s="6"/>
      <c r="D167" s="13"/>
      <c r="E167" s="6"/>
      <c r="F167" s="6"/>
      <c r="G167" s="6"/>
      <c r="H167" s="6"/>
    </row>
    <row r="168" spans="1:8" x14ac:dyDescent="0.25">
      <c r="A168" s="6"/>
      <c r="B168" s="6"/>
      <c r="C168" s="6"/>
      <c r="D168" s="13"/>
      <c r="E168" s="6"/>
      <c r="F168" s="6"/>
      <c r="G168" s="6"/>
      <c r="H168" s="6"/>
    </row>
    <row r="169" spans="1:8" x14ac:dyDescent="0.25">
      <c r="A169" s="6"/>
      <c r="B169" s="6"/>
      <c r="C169" s="6"/>
      <c r="D169" s="13"/>
      <c r="E169" s="6"/>
      <c r="F169" s="6"/>
      <c r="G169" s="6"/>
      <c r="H169" s="6"/>
    </row>
    <row r="170" spans="1:8" x14ac:dyDescent="0.25">
      <c r="A170" s="6"/>
      <c r="B170" s="6"/>
      <c r="C170" s="6"/>
      <c r="D170" s="13"/>
      <c r="E170" s="6"/>
      <c r="F170" s="6"/>
      <c r="G170" s="6"/>
      <c r="H170" s="6"/>
    </row>
    <row r="171" spans="1:8" x14ac:dyDescent="0.25">
      <c r="A171" s="6"/>
      <c r="B171" s="6"/>
      <c r="C171" s="6"/>
      <c r="D171" s="13"/>
      <c r="E171" s="6"/>
      <c r="F171" s="6"/>
      <c r="G171" s="6"/>
      <c r="H171" s="6"/>
    </row>
    <row r="172" spans="1:8" x14ac:dyDescent="0.25">
      <c r="A172" s="6"/>
      <c r="B172" s="6"/>
      <c r="C172" s="6"/>
      <c r="D172" s="13"/>
      <c r="E172" s="6"/>
      <c r="F172" s="6"/>
      <c r="G172" s="6"/>
      <c r="H172" s="6"/>
    </row>
    <row r="173" spans="1:8" x14ac:dyDescent="0.25">
      <c r="A173" s="6"/>
      <c r="B173" s="6"/>
      <c r="C173" s="6"/>
      <c r="D173" s="13"/>
      <c r="E173" s="6"/>
      <c r="F173" s="6"/>
      <c r="G173" s="6"/>
      <c r="H173" s="6"/>
    </row>
    <row r="174" spans="1:8" x14ac:dyDescent="0.25">
      <c r="A174" s="6"/>
      <c r="B174" s="6"/>
      <c r="C174" s="6"/>
      <c r="D174" s="13"/>
      <c r="E174" s="6"/>
      <c r="F174" s="6"/>
      <c r="G174" s="6"/>
      <c r="H174" s="6"/>
    </row>
    <row r="175" spans="1:8" x14ac:dyDescent="0.25">
      <c r="A175" s="6"/>
      <c r="B175" s="6"/>
      <c r="C175" s="6"/>
      <c r="D175" s="13"/>
      <c r="E175" s="6"/>
      <c r="F175" s="6"/>
      <c r="G175" s="6"/>
      <c r="H175" s="6"/>
    </row>
    <row r="176" spans="1:8" x14ac:dyDescent="0.25">
      <c r="A176" s="6"/>
      <c r="B176" s="6"/>
      <c r="C176" s="6"/>
      <c r="D176" s="13"/>
      <c r="E176" s="6"/>
      <c r="F176" s="6"/>
      <c r="G176" s="6"/>
      <c r="H176" s="6"/>
    </row>
    <row r="177" spans="1:8" x14ac:dyDescent="0.25">
      <c r="A177" s="6"/>
      <c r="B177" s="6"/>
      <c r="C177" s="6"/>
      <c r="D177" s="13"/>
      <c r="E177" s="6"/>
      <c r="F177" s="6"/>
      <c r="G177" s="6"/>
      <c r="H177" s="6"/>
    </row>
    <row r="178" spans="1:8" x14ac:dyDescent="0.25">
      <c r="A178" s="6"/>
      <c r="B178" s="6"/>
      <c r="C178" s="6"/>
      <c r="D178" s="13"/>
      <c r="E178" s="6"/>
      <c r="F178" s="6"/>
      <c r="G178" s="6"/>
      <c r="H178" s="6"/>
    </row>
    <row r="179" spans="1:8" x14ac:dyDescent="0.25">
      <c r="A179" s="6"/>
      <c r="B179" s="6"/>
      <c r="C179" s="6"/>
      <c r="D179" s="13"/>
      <c r="E179" s="6"/>
      <c r="F179" s="6"/>
      <c r="G179" s="6"/>
      <c r="H179" s="6"/>
    </row>
    <row r="180" spans="1:8" x14ac:dyDescent="0.25">
      <c r="A180" s="6"/>
      <c r="B180" s="6"/>
      <c r="C180" s="6"/>
      <c r="D180" s="13"/>
      <c r="E180" s="6"/>
      <c r="F180" s="6"/>
      <c r="G180" s="6"/>
      <c r="H180" s="6"/>
    </row>
    <row r="181" spans="1:8" x14ac:dyDescent="0.25">
      <c r="A181" s="6"/>
      <c r="B181" s="6"/>
      <c r="C181" s="6"/>
      <c r="D181" s="13"/>
      <c r="E181" s="6"/>
      <c r="F181" s="6"/>
      <c r="G181" s="6"/>
      <c r="H181" s="6"/>
    </row>
    <row r="182" spans="1:8" x14ac:dyDescent="0.25">
      <c r="A182" s="6"/>
      <c r="B182" s="6"/>
      <c r="C182" s="6"/>
      <c r="D182" s="13"/>
      <c r="E182" s="6"/>
      <c r="F182" s="6"/>
      <c r="G182" s="6"/>
      <c r="H182" s="6"/>
    </row>
    <row r="183" spans="1:8" x14ac:dyDescent="0.25">
      <c r="A183" s="6"/>
      <c r="B183" s="6"/>
      <c r="C183" s="6"/>
      <c r="D183" s="13"/>
      <c r="E183" s="6"/>
      <c r="F183" s="6"/>
      <c r="G183" s="6"/>
      <c r="H183" s="6"/>
    </row>
    <row r="184" spans="1:8" x14ac:dyDescent="0.25">
      <c r="A184" s="6"/>
      <c r="B184" s="6"/>
      <c r="C184" s="6"/>
      <c r="D184" s="13"/>
      <c r="E184" s="6"/>
      <c r="F184" s="6"/>
      <c r="G184" s="6"/>
      <c r="H184" s="6"/>
    </row>
    <row r="185" spans="1:8" x14ac:dyDescent="0.25">
      <c r="A185" s="6"/>
      <c r="B185" s="6"/>
      <c r="C185" s="6"/>
      <c r="D185" s="13"/>
      <c r="E185" s="6"/>
      <c r="F185" s="6"/>
      <c r="G185" s="6"/>
      <c r="H185" s="6"/>
    </row>
    <row r="186" spans="1:8" x14ac:dyDescent="0.25">
      <c r="A186" s="6"/>
      <c r="B186" s="6"/>
      <c r="C186" s="6"/>
      <c r="D186" s="13"/>
      <c r="E186" s="6"/>
      <c r="F186" s="6"/>
      <c r="G186" s="6"/>
      <c r="H186" s="6"/>
    </row>
    <row r="187" spans="1:8" x14ac:dyDescent="0.25">
      <c r="A187" s="6"/>
      <c r="B187" s="6"/>
      <c r="C187" s="6"/>
      <c r="D187" s="13"/>
      <c r="E187" s="6"/>
      <c r="F187" s="6"/>
      <c r="G187" s="6"/>
      <c r="H187" s="6"/>
    </row>
    <row r="188" spans="1:8" x14ac:dyDescent="0.25">
      <c r="A188" s="6"/>
      <c r="B188" s="6"/>
      <c r="C188" s="6"/>
      <c r="D188" s="13"/>
      <c r="E188" s="6"/>
      <c r="F188" s="6"/>
      <c r="G188" s="6"/>
      <c r="H188" s="6"/>
    </row>
    <row r="189" spans="1:8" x14ac:dyDescent="0.25">
      <c r="A189" s="6"/>
      <c r="B189" s="6"/>
      <c r="C189" s="6"/>
      <c r="D189" s="13"/>
      <c r="E189" s="6"/>
      <c r="F189" s="6"/>
      <c r="G189" s="6"/>
      <c r="H189" s="6"/>
    </row>
    <row r="190" spans="1:8" x14ac:dyDescent="0.25">
      <c r="A190" s="6"/>
      <c r="B190" s="6"/>
      <c r="C190" s="6"/>
      <c r="D190" s="13"/>
      <c r="E190" s="6"/>
      <c r="F190" s="6"/>
      <c r="G190" s="6"/>
      <c r="H190" s="6"/>
    </row>
    <row r="191" spans="1:8" x14ac:dyDescent="0.25">
      <c r="A191" s="6"/>
      <c r="B191" s="6"/>
      <c r="C191" s="6"/>
      <c r="D191" s="13"/>
      <c r="E191" s="6"/>
      <c r="F191" s="6"/>
      <c r="G191" s="6"/>
      <c r="H191" s="6"/>
    </row>
    <row r="192" spans="1:8" x14ac:dyDescent="0.25">
      <c r="A192" s="6"/>
      <c r="B192" s="6"/>
      <c r="C192" s="6"/>
      <c r="D192" s="13"/>
      <c r="E192" s="6"/>
      <c r="F192" s="6"/>
      <c r="G192" s="6"/>
      <c r="H192" s="6"/>
    </row>
    <row r="193" spans="1:8" x14ac:dyDescent="0.25">
      <c r="A193" s="6"/>
      <c r="B193" s="6"/>
      <c r="C193" s="6"/>
      <c r="D193" s="13"/>
      <c r="E193" s="6"/>
      <c r="F193" s="6"/>
      <c r="G193" s="6"/>
      <c r="H193" s="6"/>
    </row>
    <row r="194" spans="1:8" x14ac:dyDescent="0.25">
      <c r="A194" s="6"/>
      <c r="B194" s="6"/>
      <c r="C194" s="6"/>
      <c r="D194" s="13"/>
      <c r="E194" s="6"/>
      <c r="F194" s="6"/>
      <c r="G194" s="6"/>
      <c r="H194" s="6"/>
    </row>
  </sheetData>
  <mergeCells count="4">
    <mergeCell ref="B4:D4"/>
    <mergeCell ref="E4:H4"/>
    <mergeCell ref="E5:H18"/>
    <mergeCell ref="C36:H36"/>
  </mergeCells>
  <hyperlinks>
    <hyperlink ref="J31" r:id="rId1" display="https://www.china-fluorine.cn/sale-14274674-electrolysis-of-water-to-produce-hydrogen-pfsa-membrane-pem-n116w-n117.html" xr:uid="{ED252207-9CF3-4FB8-A058-E1B7B2FBF22C}"/>
    <hyperlink ref="J23" r:id="rId2" xr:uid="{D7448F8A-2246-4FB7-B423-642A0AD632E0}"/>
    <hyperlink ref="J22" r:id="rId3" xr:uid="{696D8015-C7EA-4FA8-BECE-A372EFF7552E}"/>
    <hyperlink ref="J30" r:id="rId4" xr:uid="{2881BDCB-BC1A-42AD-8B63-6868AA3B0CF2}"/>
    <hyperlink ref="J29" r:id="rId5" display="https://www.ebay.com/itm/165958726206?var=465458654586&amp;norover=1&amp;mkevt=1&amp;mkrid=711-166996-562373-7&amp;mkcid=2&amp;itemid=465458654586_165958726206&amp;targetid=293946777986&amp;device=c&amp;mktype=pla&amp;googleloc=1028580&amp;poi=&amp;campaignid=19182205373&amp;mkgroupid=147161015991&amp;rlsatarget=pla-293946777986&amp;abcId=9304034&amp;merchantid=653774288&amp;gclid=Cj0KCQjwj5mpBhDJARIsAOVjBdqADrtWwYkrU-Y-av8IgRIBpXwrkD3blBM3VX33boYmSWDwVmHjytQaAtMYEALw_wcB" xr:uid="{FEBD8A36-A95A-4444-9BFA-0B35CE1C40AD}"/>
    <hyperlink ref="J26" r:id="rId6" xr:uid="{47C5FD11-7B6B-4FBD-9140-96C798F1E26D}"/>
    <hyperlink ref="J21" r:id="rId7" xr:uid="{C7DEC388-8D2C-4C75-9DDD-7CAB0D0A2C2E}"/>
    <hyperlink ref="J25" r:id="rId8" display="https://www.ebay.com/itm/353967358369?var=623336736401&amp;norover=1&amp;mkevt=1&amp;mkrid=711-166996-562373-7&amp;mkcid=2&amp;itemid=623336736401_353967358369&amp;targetid=293946777986&amp;device=c&amp;mktype=pla&amp;googleloc=1028580&amp;poi=&amp;campaignid=19182205373&amp;mkgroupid=147161015991&amp;rlsatarget=pla-293946777986&amp;abcId=9304034&amp;merchantid=119648210&amp;gclid=Cj0KCQjwj5mpBhDJARIsAOVjBdqZQ4Q7hbL3-aRWq7vYngp7yRptjLrP3hQ3NcYjVB1-vhpi0jrSV5EaArRsEALw_wcB" xr:uid="{7127507C-DEA7-43D6-A901-87DC7FDA6609}"/>
    <hyperlink ref="J24" r:id="rId9" xr:uid="{930AC571-0E8F-4224-8985-E3752DC8FDD7}"/>
    <hyperlink ref="J33" r:id="rId10" xr:uid="{64FB1745-1817-4231-86D2-2C89A1615E0B}"/>
    <hyperlink ref="J32" r:id="rId11" xr:uid="{13D0567D-D700-4668-9D0C-5333F1D6A240}"/>
  </hyperlinks>
  <pageMargins left="0.7" right="0.7" top="0.75" bottom="0.75" header="0.3" footer="0.3"/>
  <drawing r:id="rId1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Total</vt:lpstr>
      <vt:lpstr>Lab 1a</vt:lpstr>
      <vt:lpstr>Lab 1b</vt:lpstr>
      <vt:lpstr>Lab 2a</vt:lpstr>
      <vt:lpstr>Lab 2b</vt:lpstr>
      <vt:lpstr>Flow cell 1a</vt:lpstr>
      <vt:lpstr>FLow cell 1b</vt:lpstr>
      <vt:lpstr>Flow cell 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Tran Quang Huan 20215387</cp:lastModifiedBy>
  <dcterms:created xsi:type="dcterms:W3CDTF">2023-09-18T07:22:34Z</dcterms:created>
  <dcterms:modified xsi:type="dcterms:W3CDTF">2023-11-24T07:57:30Z</dcterms:modified>
</cp:coreProperties>
</file>